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L 1 " sheetId="4" r:id="rId1"/>
    <sheet name="L1" sheetId="1" r:id="rId2"/>
    <sheet name="L2" sheetId="2" r:id="rId3"/>
    <sheet name="L3" sheetId="3" r:id="rId4"/>
  </sheets>
  <calcPr calcId="125725"/>
  <fileRecoveryPr repairLoad="1"/>
</workbook>
</file>

<file path=xl/calcChain.xml><?xml version="1.0" encoding="utf-8"?>
<calcChain xmlns="http://schemas.openxmlformats.org/spreadsheetml/2006/main">
  <c r="K30" i="4"/>
  <c r="L29"/>
  <c r="K29"/>
  <c r="K28"/>
  <c r="L27"/>
  <c r="K27"/>
  <c r="K26"/>
  <c r="L25"/>
  <c r="M25" s="1"/>
  <c r="K25"/>
  <c r="K24"/>
  <c r="K23"/>
  <c r="P22"/>
  <c r="F31" s="1"/>
  <c r="L31" s="1"/>
  <c r="L22"/>
  <c r="K22"/>
  <c r="M21"/>
  <c r="L21"/>
  <c r="K21"/>
  <c r="K20"/>
  <c r="L19"/>
  <c r="K19"/>
  <c r="K18"/>
  <c r="K17"/>
  <c r="L16"/>
  <c r="K16"/>
  <c r="K15"/>
  <c r="L14"/>
  <c r="K14"/>
  <c r="M27" l="1"/>
  <c r="M22"/>
  <c r="O14"/>
  <c r="B31" s="1"/>
  <c r="M29"/>
  <c r="M14"/>
  <c r="M19"/>
  <c r="M16"/>
  <c r="O22"/>
  <c r="N22" i="1" l="1"/>
  <c r="L17"/>
  <c r="M17" s="1"/>
  <c r="L22"/>
  <c r="K26"/>
  <c r="K29" i="3"/>
  <c r="L28"/>
  <c r="K28"/>
  <c r="L27"/>
  <c r="M27" s="1"/>
  <c r="K27"/>
  <c r="K26"/>
  <c r="L25"/>
  <c r="K25"/>
  <c r="L24"/>
  <c r="K24"/>
  <c r="M24" s="1"/>
  <c r="M23"/>
  <c r="L23"/>
  <c r="K23"/>
  <c r="K22"/>
  <c r="L21"/>
  <c r="K21"/>
  <c r="K20"/>
  <c r="L19"/>
  <c r="K19"/>
  <c r="M32" i="2"/>
  <c r="L32"/>
  <c r="K32"/>
  <c r="K31"/>
  <c r="K30"/>
  <c r="M29" s="1"/>
  <c r="L29"/>
  <c r="K29"/>
  <c r="K28"/>
  <c r="K27"/>
  <c r="M26" s="1"/>
  <c r="L26"/>
  <c r="O26" s="1"/>
  <c r="K26"/>
  <c r="M25"/>
  <c r="L25"/>
  <c r="K25"/>
  <c r="K24"/>
  <c r="K23"/>
  <c r="L22"/>
  <c r="K22"/>
  <c r="K21"/>
  <c r="K20"/>
  <c r="M19" s="1"/>
  <c r="L19"/>
  <c r="K19"/>
  <c r="K29" i="1"/>
  <c r="K28"/>
  <c r="L27"/>
  <c r="K27"/>
  <c r="K25"/>
  <c r="L24"/>
  <c r="K24"/>
  <c r="K23"/>
  <c r="K22"/>
  <c r="L21"/>
  <c r="K21"/>
  <c r="K20"/>
  <c r="L19"/>
  <c r="K19"/>
  <c r="K18"/>
  <c r="K17"/>
  <c r="K16"/>
  <c r="L15"/>
  <c r="K15"/>
  <c r="M28" i="3" l="1"/>
  <c r="O25"/>
  <c r="M19"/>
  <c r="M25"/>
  <c r="M22" i="2"/>
  <c r="P19" s="1"/>
  <c r="F34" s="1"/>
  <c r="L34" s="1"/>
  <c r="M19" i="1"/>
  <c r="M27"/>
  <c r="M21"/>
  <c r="M24"/>
  <c r="M15"/>
  <c r="M22"/>
  <c r="P25" i="3"/>
  <c r="M21"/>
  <c r="P19" s="1"/>
  <c r="O19"/>
  <c r="B31" s="1"/>
  <c r="P26" i="2"/>
  <c r="O19"/>
  <c r="B34" s="1"/>
  <c r="N15" i="1"/>
  <c r="F31" i="3" l="1"/>
  <c r="L31" s="1"/>
  <c r="O22" i="1"/>
  <c r="B30"/>
</calcChain>
</file>

<file path=xl/sharedStrings.xml><?xml version="1.0" encoding="utf-8"?>
<sst xmlns="http://schemas.openxmlformats.org/spreadsheetml/2006/main" count="310" uniqueCount="125">
  <si>
    <t>République Algérienne Démocratique et Populaire</t>
  </si>
  <si>
    <t>Ministère de l'Enseignement Supérieur et de la Recherche Scientifique</t>
  </si>
  <si>
    <t>Etablissement : Université Ibn Khaldoun TIARET</t>
  </si>
  <si>
    <t>Faculté : Mathématiques et Informatique</t>
  </si>
  <si>
    <t>Département : Mathématiques</t>
  </si>
  <si>
    <t>RELEVE DE NOTES</t>
  </si>
  <si>
    <r>
      <rPr>
        <b/>
        <sz val="11"/>
        <color theme="1"/>
        <rFont val="Times New Roman"/>
        <family val="1"/>
      </rPr>
      <t>Domaine :</t>
    </r>
    <r>
      <rPr>
        <sz val="11"/>
        <color theme="1"/>
        <rFont val="Times New Roman"/>
        <family val="1"/>
      </rPr>
      <t xml:space="preserve"> Mathématiques et Informatique</t>
    </r>
  </si>
  <si>
    <r>
      <rPr>
        <b/>
        <sz val="11"/>
        <color theme="1"/>
        <rFont val="Times New Roman"/>
        <family val="1"/>
      </rPr>
      <t>Diplôme préparé :</t>
    </r>
    <r>
      <rPr>
        <sz val="11"/>
        <color theme="1"/>
        <rFont val="Times New Roman"/>
        <family val="1"/>
      </rPr>
      <t xml:space="preserve"> Licence Académique</t>
    </r>
  </si>
  <si>
    <t>Semestres</t>
  </si>
  <si>
    <t>Unités d’Enseignement (U.E)</t>
  </si>
  <si>
    <t>Matière(s) constitutive(s) de l’unité d’enseignement</t>
  </si>
  <si>
    <t>Résultats obtenus</t>
  </si>
  <si>
    <t>Nature</t>
  </si>
  <si>
    <t>Code et intitulé</t>
  </si>
  <si>
    <t>Crédits Requis</t>
  </si>
  <si>
    <t>Coef.</t>
  </si>
  <si>
    <t>Intitulé(s)</t>
  </si>
  <si>
    <t>Crédis Requis</t>
  </si>
  <si>
    <t>Matières</t>
  </si>
  <si>
    <t>U. E.</t>
  </si>
  <si>
    <t>Semestre</t>
  </si>
  <si>
    <t>Note</t>
  </si>
  <si>
    <t>Crédits</t>
  </si>
  <si>
    <t>Session</t>
  </si>
  <si>
    <t>Semestres I</t>
  </si>
  <si>
    <t>U.E.D</t>
  </si>
  <si>
    <t>UD 11</t>
  </si>
  <si>
    <t>Physique 1 (Mécanique)</t>
  </si>
  <si>
    <t>S1</t>
  </si>
  <si>
    <t>U.E.F</t>
  </si>
  <si>
    <t>UF 11</t>
  </si>
  <si>
    <t>Analyse 1</t>
  </si>
  <si>
    <t>Algèbre 1</t>
  </si>
  <si>
    <t>Initiation à l'algorithmique</t>
  </si>
  <si>
    <t>U.E.M</t>
  </si>
  <si>
    <t>Terminologie scientifique et expression écrite et orale</t>
  </si>
  <si>
    <t>U.E.T</t>
  </si>
  <si>
    <t>Langue anglaise</t>
  </si>
  <si>
    <t>Semestre II</t>
  </si>
  <si>
    <t>UF21</t>
  </si>
  <si>
    <t>Analyse 2</t>
  </si>
  <si>
    <t>Algèbre 2</t>
  </si>
  <si>
    <t>UF22</t>
  </si>
  <si>
    <t>Programmation et structure de données</t>
  </si>
  <si>
    <t>Structure machine</t>
  </si>
  <si>
    <t>UM21</t>
  </si>
  <si>
    <t>Technologie de l'information et de la communication</t>
  </si>
  <si>
    <t>Introduction à la programmation orientée objet</t>
  </si>
  <si>
    <t>Physique 2 (Electricité)</t>
  </si>
  <si>
    <t>Le chef de département</t>
  </si>
  <si>
    <t>Le Doyen</t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</si>
  <si>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et Informatiques </t>
    </r>
  </si>
  <si>
    <r>
      <rPr>
        <b/>
        <sz val="11"/>
        <color theme="1"/>
        <rFont val="Times New Roman"/>
        <family val="1"/>
      </rPr>
      <t>Année universitaire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</si>
  <si>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Nom :</t>
    </r>
    <r>
      <rPr>
        <sz val="11"/>
        <color theme="1"/>
        <rFont val="Times New Roman"/>
        <family val="1"/>
      </rPr>
      <t xml:space="preserve"> </t>
    </r>
  </si>
  <si>
    <t xml:space="preserve">Prénom : </t>
  </si>
  <si>
    <r>
      <rPr>
        <b/>
        <sz val="11"/>
        <color theme="1"/>
        <rFont val="Times New Roman"/>
        <family val="1"/>
      </rPr>
      <t>Date et lieu de naissance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</si>
  <si>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</si>
  <si>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et Informatique</t>
    </r>
  </si>
  <si>
    <t>Semestre III</t>
  </si>
  <si>
    <t xml:space="preserve">U.E.F </t>
  </si>
  <si>
    <t>MG7</t>
  </si>
  <si>
    <t>Algèbre 3</t>
  </si>
  <si>
    <t>Analyse 3</t>
  </si>
  <si>
    <t>Topologie des espaces métriques</t>
  </si>
  <si>
    <t xml:space="preserve">U.E.M </t>
  </si>
  <si>
    <t>MG8</t>
  </si>
  <si>
    <t>Analyse numérique 1</t>
  </si>
  <si>
    <t>Logique mathématiques</t>
  </si>
  <si>
    <t>Outils de programmation 2</t>
  </si>
  <si>
    <t xml:space="preserve">U.E.D </t>
  </si>
  <si>
    <t>MG9</t>
  </si>
  <si>
    <t>Histoire des mathématiques</t>
  </si>
  <si>
    <t>Semestre IV</t>
  </si>
  <si>
    <t>MG10</t>
  </si>
  <si>
    <t>Algèbre 4</t>
  </si>
  <si>
    <t>Analyse 4</t>
  </si>
  <si>
    <t>Analyse complexe</t>
  </si>
  <si>
    <t>MG11</t>
  </si>
  <si>
    <t>Analyse numérique 2</t>
  </si>
  <si>
    <t>Géométrie</t>
  </si>
  <si>
    <t>Probabilité</t>
  </si>
  <si>
    <t>MG12</t>
  </si>
  <si>
    <t>Applications mathématiques aux autres disciplines</t>
  </si>
  <si>
    <t xml:space="preserve">Décision : </t>
  </si>
  <si>
    <t>Semestres V</t>
  </si>
  <si>
    <t>UEF</t>
  </si>
  <si>
    <t>MG 13</t>
  </si>
  <si>
    <t>Introduction Analyse Hilbertienne</t>
  </si>
  <si>
    <t>Mesure-Intégration</t>
  </si>
  <si>
    <t>MG 14</t>
  </si>
  <si>
    <t>Equations différentielles</t>
  </si>
  <si>
    <t>Equations physique mathématiques</t>
  </si>
  <si>
    <t>UEM</t>
  </si>
  <si>
    <t>MG 15</t>
  </si>
  <si>
    <t>Optimisation sans contraintes</t>
  </si>
  <si>
    <t>UED</t>
  </si>
  <si>
    <t>MG 16</t>
  </si>
  <si>
    <t>Didactiques des mathématiques</t>
  </si>
  <si>
    <t>Semestre VI</t>
  </si>
  <si>
    <t>MG 17</t>
  </si>
  <si>
    <t>Equations au dérivées partielles</t>
  </si>
  <si>
    <t>Introduction à théorie des opérateurs</t>
  </si>
  <si>
    <t>UET</t>
  </si>
  <si>
    <t>MG 18</t>
  </si>
  <si>
    <t>Méthodologie pédagogique</t>
  </si>
  <si>
    <t>MG 19</t>
  </si>
  <si>
    <t>Géométrie différentielle</t>
  </si>
  <si>
    <t>Transformations intégrales</t>
  </si>
  <si>
    <r>
      <rPr>
        <b/>
        <sz val="11"/>
        <color theme="1"/>
        <rFont val="Times New Roman"/>
        <family val="1"/>
      </rPr>
      <t xml:space="preserve">Niveau : </t>
    </r>
    <r>
      <rPr>
        <sz val="11"/>
        <color theme="1"/>
        <rFont val="Times New Roman"/>
        <family val="1"/>
      </rPr>
      <t>Licence 2 éme année</t>
    </r>
  </si>
  <si>
    <r>
      <rPr>
        <b/>
        <sz val="11"/>
        <color theme="1"/>
        <rFont val="Times New Roman"/>
        <family val="1"/>
      </rPr>
      <t xml:space="preserve">Niveau : </t>
    </r>
    <r>
      <rPr>
        <sz val="11"/>
        <color theme="1"/>
        <rFont val="Times New Roman"/>
        <family val="1"/>
      </rPr>
      <t>Licence 3 éme année</t>
    </r>
  </si>
  <si>
    <r>
      <rPr>
        <b/>
        <sz val="11"/>
        <color theme="1"/>
        <rFont val="Times New Roman"/>
        <family val="1"/>
      </rPr>
      <t xml:space="preserve">Niveau : </t>
    </r>
    <r>
      <rPr>
        <sz val="11"/>
        <color theme="1"/>
        <rFont val="Times New Roman"/>
        <family val="1"/>
      </rPr>
      <t>Licence 1ère année</t>
    </r>
  </si>
  <si>
    <t>UF 12</t>
  </si>
  <si>
    <t>UM 12</t>
  </si>
  <si>
    <t>Intro au proba statistiques</t>
  </si>
  <si>
    <r>
      <rPr>
        <b/>
        <sz val="11"/>
        <color theme="1"/>
        <rFont val="Times New Roman"/>
        <family val="1"/>
      </rPr>
      <t>Spécialité :</t>
    </r>
    <r>
      <rPr>
        <sz val="11"/>
        <color theme="1"/>
        <rFont val="Times New Roman"/>
        <family val="1"/>
      </rPr>
      <t xml:space="preserve">  Mathématiques </t>
    </r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</si>
  <si>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</t>
    </r>
  </si>
  <si>
    <t>S2</t>
  </si>
  <si>
    <t>Electronique composant des systèmes</t>
  </si>
  <si>
    <t>UM  11</t>
  </si>
  <si>
    <t>TP Bureautique</t>
  </si>
  <si>
    <t>UT 11</t>
  </si>
  <si>
    <t>Introduction aux probabilités statistiques</t>
  </si>
  <si>
    <t>UT21</t>
  </si>
  <si>
    <t>Histoire des sciences</t>
  </si>
  <si>
    <t>Décision : Admis/Session 2</t>
  </si>
</sst>
</file>

<file path=xl/styles.xml><?xml version="1.0" encoding="utf-8"?>
<styleSheet xmlns="http://schemas.openxmlformats.org/spreadsheetml/2006/main">
  <numFmts count="6">
    <numFmt numFmtId="164" formatCode="&quot;Moyenne annuelle : &quot;##.##&quot;/20&quot;"/>
    <numFmt numFmtId="165" formatCode="&quot;Total des crédits cumulés pour l'année (S1+S2) : &quot;##"/>
    <numFmt numFmtId="166" formatCode="&quot;Total des crédits cumulés dans le cursus : &quot;##"/>
    <numFmt numFmtId="167" formatCode="&quot;Moyenne annuelle : &quot;##.00&quot;/20&quot;"/>
    <numFmt numFmtId="168" formatCode="&quot;Total des crédits cumulés pour l'année (S3+S4) : &quot;##"/>
    <numFmt numFmtId="169" formatCode="&quot;Total des crédits cumulés pour l'année (S5+S6) : &quot;##"/>
  </numFmts>
  <fonts count="9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11" xfId="0" applyFont="1" applyBorder="1" applyAlignment="1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9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/>
    <xf numFmtId="0" fontId="2" fillId="0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76200</xdr:rowOff>
    </xdr:from>
    <xdr:to>
      <xdr:col>13</xdr:col>
      <xdr:colOff>295276</xdr:colOff>
      <xdr:row>4</xdr:row>
      <xdr:rowOff>123825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D78593F7-3F60-4095-84FE-37B51B8303F3}"/>
            </a:ext>
          </a:extLst>
        </xdr:cNvPr>
        <xdr:cNvGrpSpPr/>
      </xdr:nvGrpSpPr>
      <xdr:grpSpPr>
        <a:xfrm>
          <a:off x="819150" y="200025"/>
          <a:ext cx="6257926" cy="419100"/>
          <a:chOff x="1376420" y="162772"/>
          <a:chExt cx="7292966" cy="684318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D4953110-F8F1-4CAE-B218-263C9A3FDF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735936" y="266065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C3D48473-FC0C-4F16-8955-43CD52DD51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376420" y="162772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123825</xdr:rowOff>
    </xdr:from>
    <xdr:to>
      <xdr:col>15</xdr:col>
      <xdr:colOff>257175</xdr:colOff>
      <xdr:row>4</xdr:row>
      <xdr:rowOff>95250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D78593F7-3F60-4095-84FE-37B51B8303F3}"/>
            </a:ext>
          </a:extLst>
        </xdr:cNvPr>
        <xdr:cNvGrpSpPr/>
      </xdr:nvGrpSpPr>
      <xdr:grpSpPr>
        <a:xfrm>
          <a:off x="676275" y="276225"/>
          <a:ext cx="7419975" cy="4286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D4953110-F8F1-4CAE-B218-263C9A3FDF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C3D48473-FC0C-4F16-8955-43CD52DD51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16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474901BA-3627-4FBC-B240-4EE307FD7152}"/>
            </a:ext>
          </a:extLst>
        </xdr:cNvPr>
        <xdr:cNvGrpSpPr/>
      </xdr:nvGrpSpPr>
      <xdr:grpSpPr>
        <a:xfrm>
          <a:off x="523875" y="304800"/>
          <a:ext cx="7553325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xmlns="" id="{EDDB0FCA-8EF7-4A2B-BCB5-FF1BB9528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1E6840B1-5D07-4491-A7BE-ACA4B739F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16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37860A6A-221B-4B0B-90DE-3B8EFF6D0CB3}"/>
            </a:ext>
          </a:extLst>
        </xdr:cNvPr>
        <xdr:cNvGrpSpPr/>
      </xdr:nvGrpSpPr>
      <xdr:grpSpPr>
        <a:xfrm>
          <a:off x="523875" y="304800"/>
          <a:ext cx="7810500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xmlns="" id="{77FA4D8C-CC12-486E-8C9D-759D0DECAF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61B9F8A3-95FA-417C-A06B-F311EF6E9D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I8" sqref="I8"/>
    </sheetView>
  </sheetViews>
  <sheetFormatPr baseColWidth="10" defaultRowHeight="12"/>
  <cols>
    <col min="1" max="1" width="3.28515625" style="1" customWidth="1"/>
    <col min="2" max="2" width="7" style="1" customWidth="1"/>
    <col min="3" max="3" width="12.28515625" style="1" customWidth="1"/>
    <col min="4" max="4" width="7.140625" style="1" customWidth="1"/>
    <col min="5" max="5" width="6.28515625" style="1" customWidth="1"/>
    <col min="6" max="6" width="14.28515625" style="1" customWidth="1"/>
    <col min="7" max="7" width="10.7109375" style="1" customWidth="1"/>
    <col min="8" max="8" width="6" style="1" customWidth="1"/>
    <col min="9" max="9" width="6.140625" style="1" customWidth="1"/>
    <col min="10" max="11" width="7.85546875" style="1" customWidth="1"/>
    <col min="12" max="12" width="6.5703125" style="1" customWidth="1"/>
    <col min="13" max="14" width="6.28515625" style="1" customWidth="1"/>
    <col min="15" max="15" width="6.140625" style="1" customWidth="1"/>
    <col min="16" max="16" width="6" style="1" customWidth="1"/>
    <col min="17" max="17" width="7" style="1" customWidth="1"/>
    <col min="18" max="16384" width="11.42578125" style="1"/>
  </cols>
  <sheetData>
    <row r="1" spans="1:17" ht="9.9499999999999993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9.9499999999999993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9.9499999999999993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9.9499999999999993" customHeight="1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9.9499999999999993" customHeight="1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2" customFormat="1" ht="9.9499999999999993" customHeight="1">
      <c r="A6" s="91" t="s">
        <v>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17" s="2" customFormat="1" ht="15">
      <c r="B7" s="2" t="s">
        <v>52</v>
      </c>
    </row>
    <row r="8" spans="1:17" s="2" customFormat="1" ht="15">
      <c r="B8" s="2" t="s">
        <v>53</v>
      </c>
      <c r="E8" s="11" t="s">
        <v>54</v>
      </c>
      <c r="I8" s="2" t="s">
        <v>55</v>
      </c>
    </row>
    <row r="9" spans="1:17" s="2" customFormat="1" ht="15">
      <c r="B9" s="2" t="s">
        <v>56</v>
      </c>
      <c r="G9" s="2" t="s">
        <v>6</v>
      </c>
      <c r="L9" s="2" t="s">
        <v>51</v>
      </c>
    </row>
    <row r="10" spans="1:17" s="2" customFormat="1" ht="15">
      <c r="B10" s="2" t="s">
        <v>7</v>
      </c>
      <c r="H10" s="2" t="s">
        <v>110</v>
      </c>
    </row>
    <row r="11" spans="1:17" ht="29.25" customHeight="1">
      <c r="A11" s="48" t="s">
        <v>8</v>
      </c>
      <c r="B11" s="56" t="s">
        <v>9</v>
      </c>
      <c r="C11" s="57"/>
      <c r="D11" s="57"/>
      <c r="E11" s="58"/>
      <c r="F11" s="59" t="s">
        <v>10</v>
      </c>
      <c r="G11" s="60"/>
      <c r="H11" s="60"/>
      <c r="I11" s="61"/>
      <c r="J11" s="62" t="s">
        <v>11</v>
      </c>
      <c r="K11" s="63"/>
      <c r="L11" s="63"/>
      <c r="M11" s="63"/>
      <c r="N11" s="63"/>
      <c r="O11" s="63"/>
      <c r="P11" s="63"/>
      <c r="Q11" s="64"/>
    </row>
    <row r="12" spans="1:17">
      <c r="A12" s="49"/>
      <c r="B12" s="45" t="s">
        <v>12</v>
      </c>
      <c r="C12" s="65" t="s">
        <v>13</v>
      </c>
      <c r="D12" s="65" t="s">
        <v>14</v>
      </c>
      <c r="E12" s="45" t="s">
        <v>15</v>
      </c>
      <c r="F12" s="67" t="s">
        <v>16</v>
      </c>
      <c r="G12" s="68"/>
      <c r="H12" s="65" t="s">
        <v>17</v>
      </c>
      <c r="I12" s="45" t="s">
        <v>15</v>
      </c>
      <c r="J12" s="62" t="s">
        <v>18</v>
      </c>
      <c r="K12" s="63"/>
      <c r="L12" s="62" t="s">
        <v>19</v>
      </c>
      <c r="M12" s="63"/>
      <c r="N12" s="64"/>
      <c r="O12" s="62" t="s">
        <v>20</v>
      </c>
      <c r="P12" s="63"/>
      <c r="Q12" s="64"/>
    </row>
    <row r="13" spans="1:17" ht="22.5" customHeight="1">
      <c r="A13" s="50"/>
      <c r="B13" s="46"/>
      <c r="C13" s="66"/>
      <c r="D13" s="66"/>
      <c r="E13" s="46"/>
      <c r="F13" s="69"/>
      <c r="G13" s="70"/>
      <c r="H13" s="66"/>
      <c r="I13" s="46"/>
      <c r="J13" s="28" t="s">
        <v>21</v>
      </c>
      <c r="K13" s="28" t="s">
        <v>22</v>
      </c>
      <c r="L13" s="28" t="s">
        <v>21</v>
      </c>
      <c r="M13" s="28" t="s">
        <v>22</v>
      </c>
      <c r="N13" s="28" t="s">
        <v>23</v>
      </c>
      <c r="O13" s="28" t="s">
        <v>21</v>
      </c>
      <c r="P13" s="28" t="s">
        <v>22</v>
      </c>
      <c r="Q13" s="28" t="s">
        <v>23</v>
      </c>
    </row>
    <row r="14" spans="1:17">
      <c r="A14" s="48" t="s">
        <v>24</v>
      </c>
      <c r="B14" s="45" t="s">
        <v>25</v>
      </c>
      <c r="C14" s="47" t="s">
        <v>26</v>
      </c>
      <c r="D14" s="31">
        <v>4</v>
      </c>
      <c r="E14" s="31">
        <v>4</v>
      </c>
      <c r="F14" s="86" t="s">
        <v>27</v>
      </c>
      <c r="G14" s="87"/>
      <c r="H14" s="26">
        <v>2</v>
      </c>
      <c r="I14" s="26">
        <v>2</v>
      </c>
      <c r="J14" s="27"/>
      <c r="K14" s="26">
        <f t="shared" ref="K14:K30" si="0">IF(J14&gt;=10,H14,0)</f>
        <v>0</v>
      </c>
      <c r="L14" s="36">
        <f>ROUND((I14*J14+I15*J15)/SUM(I14:I15),2)</f>
        <v>0</v>
      </c>
      <c r="M14" s="31">
        <f>IF(L14&gt;=10,SUM(H14:H15),SUM(K14:K15))</f>
        <v>0</v>
      </c>
      <c r="N14" s="31" t="s">
        <v>28</v>
      </c>
      <c r="O14" s="36">
        <f>ROUND((L14*E14+L16*E16+L19*E19+L21*E21)/SUM(E14:E21),2)</f>
        <v>0</v>
      </c>
      <c r="P14" s="31">
        <v>30</v>
      </c>
      <c r="Q14" s="31" t="s">
        <v>116</v>
      </c>
    </row>
    <row r="15" spans="1:17" ht="24" customHeight="1">
      <c r="A15" s="49"/>
      <c r="B15" s="46"/>
      <c r="C15" s="47"/>
      <c r="D15" s="33"/>
      <c r="E15" s="33"/>
      <c r="F15" s="92" t="s">
        <v>117</v>
      </c>
      <c r="G15" s="92"/>
      <c r="H15" s="26">
        <v>2</v>
      </c>
      <c r="I15" s="26">
        <v>2</v>
      </c>
      <c r="J15" s="27"/>
      <c r="K15" s="26">
        <f t="shared" si="0"/>
        <v>0</v>
      </c>
      <c r="L15" s="37"/>
      <c r="M15" s="33"/>
      <c r="N15" s="33"/>
      <c r="O15" s="39"/>
      <c r="P15" s="32"/>
      <c r="Q15" s="32"/>
    </row>
    <row r="16" spans="1:17">
      <c r="A16" s="49"/>
      <c r="B16" s="45" t="s">
        <v>29</v>
      </c>
      <c r="C16" s="47" t="s">
        <v>30</v>
      </c>
      <c r="D16" s="31">
        <v>17</v>
      </c>
      <c r="E16" s="31">
        <v>10</v>
      </c>
      <c r="F16" s="86" t="s">
        <v>31</v>
      </c>
      <c r="G16" s="87"/>
      <c r="H16" s="26">
        <v>6</v>
      </c>
      <c r="I16" s="26">
        <v>4</v>
      </c>
      <c r="J16" s="27"/>
      <c r="K16" s="26">
        <f t="shared" si="0"/>
        <v>0</v>
      </c>
      <c r="L16" s="36">
        <f t="shared" ref="L16:L22" si="1">ROUND((J16*I16+J17*I17+J18*I18)/SUM(I16:I18),2)</f>
        <v>0</v>
      </c>
      <c r="M16" s="31">
        <f>IF(L16&gt;=10,SUM(H16:H18),SUM(K16:K18))</f>
        <v>0</v>
      </c>
      <c r="N16" s="31" t="s">
        <v>28</v>
      </c>
      <c r="O16" s="39"/>
      <c r="P16" s="32"/>
      <c r="Q16" s="32"/>
    </row>
    <row r="17" spans="1:17">
      <c r="A17" s="49"/>
      <c r="B17" s="51"/>
      <c r="C17" s="47"/>
      <c r="D17" s="32"/>
      <c r="E17" s="32"/>
      <c r="F17" s="86" t="s">
        <v>32</v>
      </c>
      <c r="G17" s="87"/>
      <c r="H17" s="26">
        <v>5</v>
      </c>
      <c r="I17" s="26">
        <v>2</v>
      </c>
      <c r="J17" s="27"/>
      <c r="K17" s="26">
        <f t="shared" si="0"/>
        <v>0</v>
      </c>
      <c r="L17" s="39"/>
      <c r="M17" s="32"/>
      <c r="N17" s="32"/>
      <c r="O17" s="39"/>
      <c r="P17" s="32"/>
      <c r="Q17" s="32"/>
    </row>
    <row r="18" spans="1:17">
      <c r="A18" s="49"/>
      <c r="B18" s="46"/>
      <c r="C18" s="47"/>
      <c r="D18" s="33"/>
      <c r="E18" s="33"/>
      <c r="F18" s="86" t="s">
        <v>33</v>
      </c>
      <c r="G18" s="87"/>
      <c r="H18" s="26">
        <v>6</v>
      </c>
      <c r="I18" s="26">
        <v>4</v>
      </c>
      <c r="J18" s="27"/>
      <c r="K18" s="26">
        <f t="shared" si="0"/>
        <v>0</v>
      </c>
      <c r="L18" s="37"/>
      <c r="M18" s="33"/>
      <c r="N18" s="33"/>
      <c r="O18" s="39"/>
      <c r="P18" s="32"/>
      <c r="Q18" s="32"/>
    </row>
    <row r="19" spans="1:17" ht="24" customHeight="1">
      <c r="A19" s="49"/>
      <c r="B19" s="45" t="s">
        <v>34</v>
      </c>
      <c r="C19" s="47" t="s">
        <v>118</v>
      </c>
      <c r="D19" s="31">
        <v>7</v>
      </c>
      <c r="E19" s="31">
        <v>2</v>
      </c>
      <c r="F19" s="92" t="s">
        <v>35</v>
      </c>
      <c r="G19" s="92"/>
      <c r="H19" s="26">
        <v>4</v>
      </c>
      <c r="I19" s="26">
        <v>1</v>
      </c>
      <c r="J19" s="27"/>
      <c r="K19" s="26">
        <f t="shared" si="0"/>
        <v>0</v>
      </c>
      <c r="L19" s="36">
        <f>ROUND((I19*J19+I20*J20)/SUM(I19:I20),2)</f>
        <v>0</v>
      </c>
      <c r="M19" s="31">
        <f>IF(L19&gt;=10,SUM(H19:H20),SUM(K19:K20))</f>
        <v>0</v>
      </c>
      <c r="N19" s="31" t="s">
        <v>28</v>
      </c>
      <c r="O19" s="39"/>
      <c r="P19" s="32"/>
      <c r="Q19" s="32"/>
    </row>
    <row r="20" spans="1:17">
      <c r="A20" s="49"/>
      <c r="B20" s="46"/>
      <c r="C20" s="47"/>
      <c r="D20" s="33"/>
      <c r="E20" s="33"/>
      <c r="F20" s="86" t="s">
        <v>119</v>
      </c>
      <c r="G20" s="87"/>
      <c r="H20" s="26">
        <v>3</v>
      </c>
      <c r="I20" s="26">
        <v>1</v>
      </c>
      <c r="J20" s="27"/>
      <c r="K20" s="26">
        <f t="shared" si="0"/>
        <v>0</v>
      </c>
      <c r="L20" s="37"/>
      <c r="M20" s="33"/>
      <c r="N20" s="33"/>
      <c r="O20" s="39"/>
      <c r="P20" s="32"/>
      <c r="Q20" s="32"/>
    </row>
    <row r="21" spans="1:17" ht="15">
      <c r="A21" s="49"/>
      <c r="B21" s="22" t="s">
        <v>36</v>
      </c>
      <c r="C21" s="23" t="s">
        <v>120</v>
      </c>
      <c r="D21" s="24">
        <v>2</v>
      </c>
      <c r="E21" s="24">
        <v>1</v>
      </c>
      <c r="F21" s="86" t="s">
        <v>37</v>
      </c>
      <c r="G21" s="87"/>
      <c r="H21" s="26">
        <v>2</v>
      </c>
      <c r="I21" s="26">
        <v>1</v>
      </c>
      <c r="J21" s="27"/>
      <c r="K21" s="26">
        <f t="shared" si="0"/>
        <v>0</v>
      </c>
      <c r="L21" s="25">
        <f>ROUND((J21*I21)/SUM(I21:I21),2)</f>
        <v>0</v>
      </c>
      <c r="M21" s="24">
        <f>IF(L21&gt;=10,SUM(H21:H21),SUM(K21:K21))</f>
        <v>0</v>
      </c>
      <c r="N21" s="24" t="s">
        <v>28</v>
      </c>
      <c r="O21" s="39"/>
      <c r="P21" s="32"/>
      <c r="Q21" s="32"/>
    </row>
    <row r="22" spans="1:17">
      <c r="A22" s="48" t="s">
        <v>38</v>
      </c>
      <c r="B22" s="45" t="s">
        <v>29</v>
      </c>
      <c r="C22" s="47" t="s">
        <v>39</v>
      </c>
      <c r="D22" s="31">
        <v>11</v>
      </c>
      <c r="E22" s="31">
        <v>5</v>
      </c>
      <c r="F22" s="86" t="s">
        <v>40</v>
      </c>
      <c r="G22" s="87"/>
      <c r="H22" s="26">
        <v>4</v>
      </c>
      <c r="I22" s="26">
        <v>2</v>
      </c>
      <c r="J22" s="27"/>
      <c r="K22" s="26">
        <f t="shared" si="0"/>
        <v>0</v>
      </c>
      <c r="L22" s="36">
        <f t="shared" si="1"/>
        <v>0</v>
      </c>
      <c r="M22" s="31">
        <f>IF(L22&gt;=10,SUM(H22:H24),SUM(K22:K24))</f>
        <v>0</v>
      </c>
      <c r="N22" s="31" t="s">
        <v>28</v>
      </c>
      <c r="O22" s="36">
        <f>ROUND((L22*E22+L25*E25+L27*E27+L29*E29)/SUM(E22:E30),2)</f>
        <v>0</v>
      </c>
      <c r="P22" s="31">
        <f>30</f>
        <v>30</v>
      </c>
      <c r="Q22" s="31" t="s">
        <v>116</v>
      </c>
    </row>
    <row r="23" spans="1:17">
      <c r="A23" s="49"/>
      <c r="B23" s="51"/>
      <c r="C23" s="47"/>
      <c r="D23" s="32"/>
      <c r="E23" s="32"/>
      <c r="F23" s="86" t="s">
        <v>41</v>
      </c>
      <c r="G23" s="87"/>
      <c r="H23" s="26">
        <v>4</v>
      </c>
      <c r="I23" s="26">
        <v>2</v>
      </c>
      <c r="J23" s="27"/>
      <c r="K23" s="26">
        <f t="shared" si="0"/>
        <v>0</v>
      </c>
      <c r="L23" s="39"/>
      <c r="M23" s="32"/>
      <c r="N23" s="32"/>
      <c r="O23" s="39"/>
      <c r="P23" s="32"/>
      <c r="Q23" s="32"/>
    </row>
    <row r="24" spans="1:17" ht="24" customHeight="1">
      <c r="A24" s="49"/>
      <c r="B24" s="46"/>
      <c r="C24" s="47"/>
      <c r="D24" s="33"/>
      <c r="E24" s="33"/>
      <c r="F24" s="93" t="s">
        <v>121</v>
      </c>
      <c r="G24" s="93"/>
      <c r="H24" s="26">
        <v>3</v>
      </c>
      <c r="I24" s="26">
        <v>1</v>
      </c>
      <c r="J24" s="27"/>
      <c r="K24" s="26">
        <f t="shared" si="0"/>
        <v>0</v>
      </c>
      <c r="L24" s="37"/>
      <c r="M24" s="33"/>
      <c r="N24" s="33"/>
      <c r="O24" s="39"/>
      <c r="P24" s="32"/>
      <c r="Q24" s="32"/>
    </row>
    <row r="25" spans="1:17" ht="24" customHeight="1">
      <c r="A25" s="49"/>
      <c r="B25" s="45" t="s">
        <v>29</v>
      </c>
      <c r="C25" s="47" t="s">
        <v>42</v>
      </c>
      <c r="D25" s="31">
        <v>9</v>
      </c>
      <c r="E25" s="31">
        <v>5</v>
      </c>
      <c r="F25" s="93" t="s">
        <v>43</v>
      </c>
      <c r="G25" s="93"/>
      <c r="H25" s="26">
        <v>5</v>
      </c>
      <c r="I25" s="26">
        <v>3</v>
      </c>
      <c r="J25" s="27"/>
      <c r="K25" s="26">
        <f t="shared" si="0"/>
        <v>0</v>
      </c>
      <c r="L25" s="36">
        <f>ROUND((J25*I25+J26*I26)/SUM(I25:I26),2)</f>
        <v>0</v>
      </c>
      <c r="M25" s="31">
        <f>IF(L25&gt;=10,SUM(H25:H26),SUM(K25:K26))</f>
        <v>0</v>
      </c>
      <c r="N25" s="31" t="s">
        <v>28</v>
      </c>
      <c r="O25" s="39"/>
      <c r="P25" s="32"/>
      <c r="Q25" s="32"/>
    </row>
    <row r="26" spans="1:17">
      <c r="A26" s="49"/>
      <c r="B26" s="46"/>
      <c r="C26" s="47"/>
      <c r="D26" s="33"/>
      <c r="E26" s="33"/>
      <c r="F26" s="94" t="s">
        <v>44</v>
      </c>
      <c r="G26" s="94"/>
      <c r="H26" s="26">
        <v>4</v>
      </c>
      <c r="I26" s="26">
        <v>2</v>
      </c>
      <c r="J26" s="27"/>
      <c r="K26" s="26">
        <f t="shared" si="0"/>
        <v>0</v>
      </c>
      <c r="L26" s="37"/>
      <c r="M26" s="33"/>
      <c r="N26" s="33"/>
      <c r="O26" s="39"/>
      <c r="P26" s="32"/>
      <c r="Q26" s="32"/>
    </row>
    <row r="27" spans="1:17" ht="24" customHeight="1">
      <c r="A27" s="49"/>
      <c r="B27" s="45" t="s">
        <v>34</v>
      </c>
      <c r="C27" s="47" t="s">
        <v>45</v>
      </c>
      <c r="D27" s="31">
        <v>7</v>
      </c>
      <c r="E27" s="31">
        <v>3</v>
      </c>
      <c r="F27" s="93" t="s">
        <v>46</v>
      </c>
      <c r="G27" s="93"/>
      <c r="H27" s="26">
        <v>4</v>
      </c>
      <c r="I27" s="26">
        <v>2</v>
      </c>
      <c r="J27" s="27"/>
      <c r="K27" s="26">
        <f t="shared" si="0"/>
        <v>0</v>
      </c>
      <c r="L27" s="36">
        <f>ROUND((J27*I27+J28*I28)/SUM(I27:I28),2)</f>
        <v>0</v>
      </c>
      <c r="M27" s="31">
        <f>IF(L27&gt;=10,SUM(H27:H28),SUM(K27:K28))</f>
        <v>0</v>
      </c>
      <c r="N27" s="31" t="s">
        <v>28</v>
      </c>
      <c r="O27" s="39"/>
      <c r="P27" s="32"/>
      <c r="Q27" s="32"/>
    </row>
    <row r="28" spans="1:17" ht="24" customHeight="1">
      <c r="A28" s="49"/>
      <c r="B28" s="46"/>
      <c r="C28" s="47"/>
      <c r="D28" s="33"/>
      <c r="E28" s="33"/>
      <c r="F28" s="93" t="s">
        <v>47</v>
      </c>
      <c r="G28" s="93"/>
      <c r="H28" s="26">
        <v>3</v>
      </c>
      <c r="I28" s="26">
        <v>1</v>
      </c>
      <c r="J28" s="27"/>
      <c r="K28" s="26">
        <f t="shared" si="0"/>
        <v>0</v>
      </c>
      <c r="L28" s="37"/>
      <c r="M28" s="33"/>
      <c r="N28" s="33"/>
      <c r="O28" s="39"/>
      <c r="P28" s="32"/>
      <c r="Q28" s="32"/>
    </row>
    <row r="29" spans="1:17">
      <c r="A29" s="49"/>
      <c r="B29" s="45" t="s">
        <v>36</v>
      </c>
      <c r="C29" s="47" t="s">
        <v>122</v>
      </c>
      <c r="D29" s="31">
        <v>3</v>
      </c>
      <c r="E29" s="31">
        <v>3</v>
      </c>
      <c r="F29" s="86" t="s">
        <v>123</v>
      </c>
      <c r="G29" s="87"/>
      <c r="H29" s="26">
        <v>1</v>
      </c>
      <c r="I29" s="26">
        <v>1</v>
      </c>
      <c r="J29" s="27"/>
      <c r="K29" s="26">
        <f t="shared" si="0"/>
        <v>0</v>
      </c>
      <c r="L29" s="36">
        <f>ROUND((J29*I29+J30*I30)/SUM(I29:I30),2)</f>
        <v>0</v>
      </c>
      <c r="M29" s="31">
        <f>IF(L29&gt;=10,SUM(H29:H30),SUM(K29:K30))</f>
        <v>0</v>
      </c>
      <c r="N29" s="31" t="s">
        <v>28</v>
      </c>
      <c r="O29" s="39"/>
      <c r="P29" s="32"/>
      <c r="Q29" s="32"/>
    </row>
    <row r="30" spans="1:17">
      <c r="A30" s="50"/>
      <c r="B30" s="46"/>
      <c r="C30" s="47"/>
      <c r="D30" s="33"/>
      <c r="E30" s="33"/>
      <c r="F30" s="86" t="s">
        <v>48</v>
      </c>
      <c r="G30" s="87"/>
      <c r="H30" s="26">
        <v>2</v>
      </c>
      <c r="I30" s="26">
        <v>2</v>
      </c>
      <c r="J30" s="27"/>
      <c r="K30" s="26">
        <f t="shared" si="0"/>
        <v>0</v>
      </c>
      <c r="L30" s="37"/>
      <c r="M30" s="33"/>
      <c r="N30" s="33"/>
      <c r="O30" s="37"/>
      <c r="P30" s="33"/>
      <c r="Q30" s="33"/>
    </row>
    <row r="31" spans="1:17">
      <c r="B31" s="34">
        <f>(O14+O22)/2</f>
        <v>0</v>
      </c>
      <c r="C31" s="34"/>
      <c r="D31" s="34"/>
      <c r="E31" s="8"/>
      <c r="F31" s="35">
        <f>P14+P22</f>
        <v>60</v>
      </c>
      <c r="G31" s="35"/>
      <c r="H31" s="35"/>
      <c r="I31" s="35"/>
      <c r="J31" s="35"/>
      <c r="L31" s="83">
        <f>F31</f>
        <v>60</v>
      </c>
      <c r="M31" s="83"/>
      <c r="N31" s="83"/>
      <c r="O31" s="83"/>
      <c r="P31" s="83"/>
      <c r="Q31" s="83"/>
    </row>
    <row r="32" spans="1:17">
      <c r="B32" s="9" t="s">
        <v>124</v>
      </c>
    </row>
    <row r="33" spans="5:13">
      <c r="E33" s="43" t="s">
        <v>49</v>
      </c>
      <c r="F33" s="43"/>
      <c r="G33" s="43"/>
      <c r="H33" s="43"/>
      <c r="J33" s="43" t="s">
        <v>50</v>
      </c>
      <c r="K33" s="43"/>
      <c r="L33" s="43"/>
      <c r="M33" s="43"/>
    </row>
  </sheetData>
  <mergeCells count="99">
    <mergeCell ref="F30:G30"/>
    <mergeCell ref="B31:D31"/>
    <mergeCell ref="F31:J31"/>
    <mergeCell ref="L31:Q31"/>
    <mergeCell ref="E33:H33"/>
    <mergeCell ref="J33:M33"/>
    <mergeCell ref="N27:N28"/>
    <mergeCell ref="F28:G28"/>
    <mergeCell ref="B29:B30"/>
    <mergeCell ref="C29:C30"/>
    <mergeCell ref="D29:D30"/>
    <mergeCell ref="E29:E30"/>
    <mergeCell ref="F29:G29"/>
    <mergeCell ref="L29:L30"/>
    <mergeCell ref="M29:M30"/>
    <mergeCell ref="N29:N30"/>
    <mergeCell ref="B27:B28"/>
    <mergeCell ref="C27:C28"/>
    <mergeCell ref="D27:D28"/>
    <mergeCell ref="E27:E28"/>
    <mergeCell ref="F27:G27"/>
    <mergeCell ref="L27:L28"/>
    <mergeCell ref="B25:B26"/>
    <mergeCell ref="C25:C26"/>
    <mergeCell ref="D25:D26"/>
    <mergeCell ref="E25:E26"/>
    <mergeCell ref="F25:G25"/>
    <mergeCell ref="L25:L26"/>
    <mergeCell ref="F26:G26"/>
    <mergeCell ref="M22:M24"/>
    <mergeCell ref="N22:N24"/>
    <mergeCell ref="O22:O30"/>
    <mergeCell ref="P22:P30"/>
    <mergeCell ref="Q22:Q30"/>
    <mergeCell ref="F23:G23"/>
    <mergeCell ref="F24:G24"/>
    <mergeCell ref="M25:M26"/>
    <mergeCell ref="N25:N26"/>
    <mergeCell ref="M27:M28"/>
    <mergeCell ref="N19:N20"/>
    <mergeCell ref="F20:G20"/>
    <mergeCell ref="F21:G21"/>
    <mergeCell ref="A22:A30"/>
    <mergeCell ref="B22:B24"/>
    <mergeCell ref="C22:C24"/>
    <mergeCell ref="D22:D24"/>
    <mergeCell ref="E22:E24"/>
    <mergeCell ref="F22:G22"/>
    <mergeCell ref="L22:L24"/>
    <mergeCell ref="B19:B20"/>
    <mergeCell ref="C19:C20"/>
    <mergeCell ref="D19:D20"/>
    <mergeCell ref="E19:E20"/>
    <mergeCell ref="F19:G19"/>
    <mergeCell ref="L19:L20"/>
    <mergeCell ref="F15:G15"/>
    <mergeCell ref="B16:B18"/>
    <mergeCell ref="C16:C18"/>
    <mergeCell ref="D16:D18"/>
    <mergeCell ref="E16:E18"/>
    <mergeCell ref="F16:G16"/>
    <mergeCell ref="F17:G17"/>
    <mergeCell ref="F18:G18"/>
    <mergeCell ref="L14:L15"/>
    <mergeCell ref="M14:M15"/>
    <mergeCell ref="N14:N15"/>
    <mergeCell ref="O14:O21"/>
    <mergeCell ref="P14:P21"/>
    <mergeCell ref="Q14:Q21"/>
    <mergeCell ref="L16:L18"/>
    <mergeCell ref="M16:M18"/>
    <mergeCell ref="N16:N18"/>
    <mergeCell ref="M19:M20"/>
    <mergeCell ref="I12:I13"/>
    <mergeCell ref="J12:K12"/>
    <mergeCell ref="L12:N12"/>
    <mergeCell ref="O12:Q12"/>
    <mergeCell ref="A14:A21"/>
    <mergeCell ref="B14:B15"/>
    <mergeCell ref="C14:C15"/>
    <mergeCell ref="D14:D15"/>
    <mergeCell ref="E14:E15"/>
    <mergeCell ref="F14:G14"/>
    <mergeCell ref="A11:A13"/>
    <mergeCell ref="B11:E11"/>
    <mergeCell ref="F11:I11"/>
    <mergeCell ref="J11:Q11"/>
    <mergeCell ref="B12:B13"/>
    <mergeCell ref="C12:C13"/>
    <mergeCell ref="D12:D13"/>
    <mergeCell ref="E12:E13"/>
    <mergeCell ref="F12:G13"/>
    <mergeCell ref="H12:H13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I10" sqref="I10"/>
    </sheetView>
  </sheetViews>
  <sheetFormatPr baseColWidth="10" defaultRowHeight="12"/>
  <cols>
    <col min="1" max="1" width="3.28515625" style="1" customWidth="1"/>
    <col min="2" max="2" width="6.85546875" style="1" customWidth="1"/>
    <col min="3" max="3" width="11.42578125" style="1" customWidth="1"/>
    <col min="4" max="4" width="7" style="1" customWidth="1"/>
    <col min="5" max="5" width="5.7109375" style="1" customWidth="1"/>
    <col min="6" max="6" width="14.28515625" style="1" customWidth="1"/>
    <col min="7" max="7" width="18.5703125" style="1" customWidth="1"/>
    <col min="8" max="8" width="7" style="1" customWidth="1"/>
    <col min="9" max="9" width="5.7109375" style="1" customWidth="1"/>
    <col min="10" max="10" width="6.42578125" style="1" customWidth="1"/>
    <col min="11" max="11" width="6.85546875" style="1" customWidth="1"/>
    <col min="12" max="12" width="6.140625" style="1" customWidth="1"/>
    <col min="13" max="13" width="5.7109375" style="1" customWidth="1"/>
    <col min="14" max="15" width="6.28515625" style="1" customWidth="1"/>
    <col min="16" max="16" width="7" style="1" customWidth="1"/>
    <col min="17" max="16384" width="11.42578125" style="1"/>
  </cols>
  <sheetData>
    <row r="1" spans="1:16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s="2" customFormat="1" ht="15">
      <c r="A6" s="73" t="s">
        <v>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8" spans="1:16" s="2" customFormat="1" ht="15">
      <c r="B8" s="2" t="s">
        <v>52</v>
      </c>
    </row>
    <row r="9" spans="1:16" s="2" customFormat="1" ht="15">
      <c r="B9" s="2" t="s">
        <v>53</v>
      </c>
      <c r="D9" s="11" t="s">
        <v>54</v>
      </c>
      <c r="G9" s="2" t="s">
        <v>55</v>
      </c>
    </row>
    <row r="10" spans="1:16" s="2" customFormat="1" ht="15">
      <c r="B10" s="2" t="s">
        <v>56</v>
      </c>
      <c r="E10" s="2" t="s">
        <v>6</v>
      </c>
    </row>
    <row r="11" spans="1:16" s="2" customFormat="1" ht="15">
      <c r="B11" s="2" t="s">
        <v>7</v>
      </c>
      <c r="H11" s="2" t="s">
        <v>110</v>
      </c>
    </row>
    <row r="12" spans="1:16" ht="29.25" customHeight="1">
      <c r="A12" s="48" t="s">
        <v>8</v>
      </c>
      <c r="B12" s="56" t="s">
        <v>9</v>
      </c>
      <c r="C12" s="57"/>
      <c r="D12" s="57"/>
      <c r="E12" s="58"/>
      <c r="F12" s="59" t="s">
        <v>10</v>
      </c>
      <c r="G12" s="60"/>
      <c r="H12" s="60"/>
      <c r="I12" s="61"/>
      <c r="J12" s="62" t="s">
        <v>11</v>
      </c>
      <c r="K12" s="63"/>
      <c r="L12" s="63"/>
      <c r="M12" s="63"/>
      <c r="N12" s="63"/>
      <c r="O12" s="63"/>
      <c r="P12" s="64"/>
    </row>
    <row r="13" spans="1:16">
      <c r="A13" s="49"/>
      <c r="B13" s="45" t="s">
        <v>12</v>
      </c>
      <c r="C13" s="65" t="s">
        <v>13</v>
      </c>
      <c r="D13" s="65" t="s">
        <v>14</v>
      </c>
      <c r="E13" s="45" t="s">
        <v>15</v>
      </c>
      <c r="F13" s="67" t="s">
        <v>16</v>
      </c>
      <c r="G13" s="68"/>
      <c r="H13" s="65" t="s">
        <v>17</v>
      </c>
      <c r="I13" s="45" t="s">
        <v>15</v>
      </c>
      <c r="J13" s="62" t="s">
        <v>18</v>
      </c>
      <c r="K13" s="63"/>
      <c r="L13" s="62" t="s">
        <v>19</v>
      </c>
      <c r="M13" s="63"/>
      <c r="N13" s="62" t="s">
        <v>20</v>
      </c>
      <c r="O13" s="63"/>
      <c r="P13" s="64"/>
    </row>
    <row r="14" spans="1:16" ht="22.5" customHeight="1">
      <c r="A14" s="50"/>
      <c r="B14" s="46"/>
      <c r="C14" s="66"/>
      <c r="D14" s="66"/>
      <c r="E14" s="46"/>
      <c r="F14" s="69"/>
      <c r="G14" s="70"/>
      <c r="H14" s="66"/>
      <c r="I14" s="46"/>
      <c r="J14" s="3" t="s">
        <v>21</v>
      </c>
      <c r="K14" s="3" t="s">
        <v>22</v>
      </c>
      <c r="L14" s="3" t="s">
        <v>21</v>
      </c>
      <c r="M14" s="3" t="s">
        <v>22</v>
      </c>
      <c r="N14" s="3" t="s">
        <v>21</v>
      </c>
      <c r="O14" s="3" t="s">
        <v>22</v>
      </c>
      <c r="P14" s="3" t="s">
        <v>23</v>
      </c>
    </row>
    <row r="15" spans="1:16" ht="17.25" customHeight="1">
      <c r="A15" s="48" t="s">
        <v>24</v>
      </c>
      <c r="B15" s="45" t="s">
        <v>29</v>
      </c>
      <c r="C15" s="47" t="s">
        <v>30</v>
      </c>
      <c r="D15" s="31">
        <v>11</v>
      </c>
      <c r="E15" s="31">
        <v>7</v>
      </c>
      <c r="F15" s="55" t="s">
        <v>31</v>
      </c>
      <c r="G15" s="55"/>
      <c r="H15" s="4">
        <v>6</v>
      </c>
      <c r="I15" s="4">
        <v>4</v>
      </c>
      <c r="J15" s="5"/>
      <c r="K15" s="4">
        <f t="shared" ref="K15:K29" si="0">IF(J15&gt;=10,H15,0)</f>
        <v>0</v>
      </c>
      <c r="L15" s="36">
        <f>ROUND((I15*J15+I16*J16)/SUM(I15:I16),2)</f>
        <v>0</v>
      </c>
      <c r="M15" s="31">
        <f>IF(L15&gt;=10,SUM(H15:H16),SUM(K15:K16))</f>
        <v>0</v>
      </c>
      <c r="N15" s="36">
        <f>ROUND((L15*E15+L17*E17+L19*E19+L21*E21)/SUM(E15:E21),2)</f>
        <v>0</v>
      </c>
      <c r="O15" s="31">
        <v>30</v>
      </c>
      <c r="P15" s="31" t="s">
        <v>28</v>
      </c>
    </row>
    <row r="16" spans="1:16" ht="18.75" customHeight="1">
      <c r="A16" s="49"/>
      <c r="B16" s="46"/>
      <c r="C16" s="47"/>
      <c r="D16" s="33"/>
      <c r="E16" s="33"/>
      <c r="F16" s="55" t="s">
        <v>32</v>
      </c>
      <c r="G16" s="55"/>
      <c r="H16" s="4">
        <v>5</v>
      </c>
      <c r="I16" s="4">
        <v>3</v>
      </c>
      <c r="J16" s="5"/>
      <c r="K16" s="4">
        <f t="shared" si="0"/>
        <v>0</v>
      </c>
      <c r="L16" s="37"/>
      <c r="M16" s="33"/>
      <c r="N16" s="39"/>
      <c r="O16" s="32"/>
      <c r="P16" s="32"/>
    </row>
    <row r="17" spans="1:16" ht="15.75" customHeight="1">
      <c r="A17" s="49"/>
      <c r="B17" s="45" t="s">
        <v>29</v>
      </c>
      <c r="C17" s="47" t="s">
        <v>111</v>
      </c>
      <c r="D17" s="31">
        <v>11</v>
      </c>
      <c r="E17" s="31">
        <v>7</v>
      </c>
      <c r="F17" s="55" t="s">
        <v>33</v>
      </c>
      <c r="G17" s="55"/>
      <c r="H17" s="4">
        <v>6</v>
      </c>
      <c r="I17" s="4">
        <v>4</v>
      </c>
      <c r="J17" s="5"/>
      <c r="K17" s="4">
        <f t="shared" si="0"/>
        <v>0</v>
      </c>
      <c r="L17" s="36">
        <f>ROUND((J17*I17+J18*I18)/SUM(I17:I18),2)</f>
        <v>0</v>
      </c>
      <c r="M17" s="31">
        <f>IF(L17&gt;=10,SUM(H17:H18),SUM(K17:K18))</f>
        <v>0</v>
      </c>
      <c r="N17" s="39"/>
      <c r="O17" s="32"/>
      <c r="P17" s="32"/>
    </row>
    <row r="18" spans="1:16">
      <c r="A18" s="49"/>
      <c r="B18" s="51"/>
      <c r="C18" s="47"/>
      <c r="D18" s="32"/>
      <c r="E18" s="32"/>
      <c r="F18" s="42" t="s">
        <v>44</v>
      </c>
      <c r="G18" s="42"/>
      <c r="H18" s="4">
        <v>5</v>
      </c>
      <c r="I18" s="4">
        <v>3</v>
      </c>
      <c r="J18" s="5"/>
      <c r="K18" s="4">
        <f t="shared" si="0"/>
        <v>0</v>
      </c>
      <c r="L18" s="39"/>
      <c r="M18" s="32"/>
      <c r="N18" s="39"/>
      <c r="O18" s="32"/>
      <c r="P18" s="32"/>
    </row>
    <row r="19" spans="1:16" ht="26.25" customHeight="1">
      <c r="A19" s="49"/>
      <c r="B19" s="45" t="s">
        <v>34</v>
      </c>
      <c r="C19" s="47" t="s">
        <v>112</v>
      </c>
      <c r="D19" s="31">
        <v>4</v>
      </c>
      <c r="E19" s="31">
        <v>2</v>
      </c>
      <c r="F19" s="29" t="s">
        <v>35</v>
      </c>
      <c r="G19" s="30"/>
      <c r="H19" s="4">
        <v>2</v>
      </c>
      <c r="I19" s="4">
        <v>1</v>
      </c>
      <c r="J19" s="5"/>
      <c r="K19" s="4">
        <f t="shared" si="0"/>
        <v>0</v>
      </c>
      <c r="L19" s="36">
        <f>ROUND((I19*J19+I20*J20)/SUM(I19:I20),2)</f>
        <v>0</v>
      </c>
      <c r="M19" s="31">
        <f>IF(L19&gt;=10,SUM(H19:H20),SUM(K19:K20))</f>
        <v>0</v>
      </c>
      <c r="N19" s="39"/>
      <c r="O19" s="32"/>
      <c r="P19" s="32"/>
    </row>
    <row r="20" spans="1:16" ht="14.25" customHeight="1">
      <c r="A20" s="49"/>
      <c r="B20" s="46"/>
      <c r="C20" s="47"/>
      <c r="D20" s="33"/>
      <c r="E20" s="33"/>
      <c r="F20" s="40" t="s">
        <v>37</v>
      </c>
      <c r="G20" s="41"/>
      <c r="H20" s="4">
        <v>2</v>
      </c>
      <c r="I20" s="4">
        <v>1</v>
      </c>
      <c r="J20" s="5"/>
      <c r="K20" s="4">
        <f t="shared" si="0"/>
        <v>0</v>
      </c>
      <c r="L20" s="37"/>
      <c r="M20" s="33"/>
      <c r="N20" s="39"/>
      <c r="O20" s="32"/>
      <c r="P20" s="32"/>
    </row>
    <row r="21" spans="1:16" ht="15">
      <c r="A21" s="49"/>
      <c r="B21" s="13" t="s">
        <v>25</v>
      </c>
      <c r="C21" s="15" t="s">
        <v>26</v>
      </c>
      <c r="D21" s="6">
        <v>4</v>
      </c>
      <c r="E21" s="6">
        <v>2</v>
      </c>
      <c r="F21" s="40" t="s">
        <v>27</v>
      </c>
      <c r="G21" s="41"/>
      <c r="H21" s="4">
        <v>4</v>
      </c>
      <c r="I21" s="4">
        <v>1</v>
      </c>
      <c r="J21" s="5"/>
      <c r="K21" s="4">
        <f t="shared" si="0"/>
        <v>0</v>
      </c>
      <c r="L21" s="7">
        <f>ROUND((J21*I21)/SUM(I21:I21),2)</f>
        <v>0</v>
      </c>
      <c r="M21" s="6">
        <f>IF(L21&gt;=10,SUM(H21:H21),SUM(K21:K21))</f>
        <v>0</v>
      </c>
      <c r="N21" s="39"/>
      <c r="O21" s="32"/>
      <c r="P21" s="32"/>
    </row>
    <row r="22" spans="1:16" ht="14.25" customHeight="1">
      <c r="A22" s="48" t="s">
        <v>38</v>
      </c>
      <c r="B22" s="45" t="s">
        <v>29</v>
      </c>
      <c r="C22" s="47" t="s">
        <v>39</v>
      </c>
      <c r="D22" s="31">
        <v>11</v>
      </c>
      <c r="E22" s="31">
        <v>5</v>
      </c>
      <c r="F22" s="40" t="s">
        <v>40</v>
      </c>
      <c r="G22" s="41"/>
      <c r="H22" s="4">
        <v>6</v>
      </c>
      <c r="I22" s="4">
        <v>4</v>
      </c>
      <c r="J22" s="5"/>
      <c r="K22" s="4">
        <f t="shared" si="0"/>
        <v>0</v>
      </c>
      <c r="L22" s="36">
        <f>ROUND((J22*I22+J23*I23)/SUM(I22:I23),2)</f>
        <v>0</v>
      </c>
      <c r="M22" s="31">
        <f>IF(L22&gt;=10,SUM(H22:H23),SUM(K22:K23))</f>
        <v>0</v>
      </c>
      <c r="N22" s="36">
        <f>ROUND((L22*E22+L24*E24+L27*E26)/SUM(E22:E29),2)</f>
        <v>0</v>
      </c>
      <c r="O22" s="31">
        <f>M22+M24+M27</f>
        <v>0</v>
      </c>
      <c r="P22" s="31" t="s">
        <v>28</v>
      </c>
    </row>
    <row r="23" spans="1:16">
      <c r="A23" s="49"/>
      <c r="B23" s="51"/>
      <c r="C23" s="47"/>
      <c r="D23" s="32"/>
      <c r="E23" s="32"/>
      <c r="F23" s="40" t="s">
        <v>41</v>
      </c>
      <c r="G23" s="41"/>
      <c r="H23" s="4">
        <v>4</v>
      </c>
      <c r="I23" s="4">
        <v>2</v>
      </c>
      <c r="J23" s="5"/>
      <c r="K23" s="4">
        <f t="shared" si="0"/>
        <v>0</v>
      </c>
      <c r="L23" s="39"/>
      <c r="M23" s="32"/>
      <c r="N23" s="39"/>
      <c r="O23" s="32"/>
      <c r="P23" s="32"/>
    </row>
    <row r="24" spans="1:16" ht="14.25" customHeight="1">
      <c r="A24" s="49"/>
      <c r="B24" s="45" t="s">
        <v>29</v>
      </c>
      <c r="C24" s="47" t="s">
        <v>42</v>
      </c>
      <c r="D24" s="31">
        <v>9</v>
      </c>
      <c r="E24" s="31">
        <v>5</v>
      </c>
      <c r="F24" s="42" t="s">
        <v>43</v>
      </c>
      <c r="G24" s="42"/>
      <c r="H24" s="4">
        <v>5</v>
      </c>
      <c r="I24" s="4">
        <v>4</v>
      </c>
      <c r="J24" s="5"/>
      <c r="K24" s="4">
        <f t="shared" si="0"/>
        <v>0</v>
      </c>
      <c r="L24" s="36">
        <f>ROUND((J24*I24+J25*I25)/SUM(I24:I25),2)</f>
        <v>0</v>
      </c>
      <c r="M24" s="31">
        <f>IF(L24&gt;=10,SUM(H24:H25),SUM(K24:K25))</f>
        <v>0</v>
      </c>
      <c r="N24" s="39"/>
      <c r="O24" s="32"/>
      <c r="P24" s="32"/>
    </row>
    <row r="25" spans="1:16" ht="15" customHeight="1">
      <c r="A25" s="49"/>
      <c r="B25" s="46"/>
      <c r="C25" s="47"/>
      <c r="D25" s="33"/>
      <c r="E25" s="33"/>
      <c r="F25" s="38" t="s">
        <v>44</v>
      </c>
      <c r="G25" s="38"/>
      <c r="H25" s="4">
        <v>4</v>
      </c>
      <c r="I25" s="4">
        <v>2</v>
      </c>
      <c r="J25" s="5"/>
      <c r="K25" s="4">
        <f t="shared" si="0"/>
        <v>0</v>
      </c>
      <c r="L25" s="37"/>
      <c r="M25" s="33"/>
      <c r="N25" s="39"/>
      <c r="O25" s="32"/>
      <c r="P25" s="32"/>
    </row>
    <row r="26" spans="1:16" ht="15.75" customHeight="1">
      <c r="A26" s="49"/>
      <c r="B26" s="45" t="s">
        <v>34</v>
      </c>
      <c r="C26" s="52" t="s">
        <v>45</v>
      </c>
      <c r="D26" s="31">
        <v>7</v>
      </c>
      <c r="E26" s="31">
        <v>3</v>
      </c>
      <c r="F26" s="71" t="s">
        <v>113</v>
      </c>
      <c r="G26" s="72"/>
      <c r="H26" s="20">
        <v>3</v>
      </c>
      <c r="I26" s="20">
        <v>2</v>
      </c>
      <c r="J26" s="21"/>
      <c r="K26" s="20">
        <f t="shared" si="0"/>
        <v>0</v>
      </c>
      <c r="L26" s="18"/>
      <c r="M26" s="17"/>
      <c r="N26" s="39"/>
      <c r="O26" s="32"/>
      <c r="P26" s="32"/>
    </row>
    <row r="27" spans="1:16" ht="24" customHeight="1">
      <c r="A27" s="49"/>
      <c r="B27" s="51"/>
      <c r="C27" s="53"/>
      <c r="D27" s="32"/>
      <c r="E27" s="32"/>
      <c r="F27" s="29" t="s">
        <v>46</v>
      </c>
      <c r="G27" s="30"/>
      <c r="H27" s="4">
        <v>2</v>
      </c>
      <c r="I27" s="4">
        <v>1</v>
      </c>
      <c r="J27" s="5"/>
      <c r="K27" s="4">
        <f t="shared" si="0"/>
        <v>0</v>
      </c>
      <c r="L27" s="36">
        <f>ROUND((J27*I27+J28*I28)/SUM(I27:I28),2)</f>
        <v>0</v>
      </c>
      <c r="M27" s="31">
        <f>IF(L27&gt;=10,SUM(H27:H28),SUM(K27:K28))</f>
        <v>0</v>
      </c>
      <c r="N27" s="39"/>
      <c r="O27" s="32"/>
      <c r="P27" s="32"/>
    </row>
    <row r="28" spans="1:16" ht="24" customHeight="1">
      <c r="A28" s="49"/>
      <c r="B28" s="46"/>
      <c r="C28" s="54"/>
      <c r="D28" s="33"/>
      <c r="E28" s="33"/>
      <c r="F28" s="29" t="s">
        <v>47</v>
      </c>
      <c r="G28" s="30"/>
      <c r="H28" s="4">
        <v>2</v>
      </c>
      <c r="I28" s="4">
        <v>1</v>
      </c>
      <c r="J28" s="5"/>
      <c r="K28" s="4">
        <f t="shared" si="0"/>
        <v>0</v>
      </c>
      <c r="L28" s="37"/>
      <c r="M28" s="33"/>
      <c r="N28" s="39"/>
      <c r="O28" s="32"/>
      <c r="P28" s="32"/>
    </row>
    <row r="29" spans="1:16" ht="12" customHeight="1">
      <c r="A29" s="50"/>
      <c r="B29" s="14"/>
      <c r="C29" s="15"/>
      <c r="D29" s="16">
        <v>3</v>
      </c>
      <c r="E29" s="16">
        <v>2</v>
      </c>
      <c r="F29" s="40" t="s">
        <v>48</v>
      </c>
      <c r="G29" s="41"/>
      <c r="H29" s="4">
        <v>3</v>
      </c>
      <c r="I29" s="4">
        <v>2</v>
      </c>
      <c r="J29" s="5"/>
      <c r="K29" s="4">
        <f t="shared" si="0"/>
        <v>0</v>
      </c>
      <c r="L29" s="19"/>
      <c r="M29" s="16"/>
      <c r="N29" s="37"/>
      <c r="O29" s="33"/>
      <c r="P29" s="33"/>
    </row>
    <row r="30" spans="1:16">
      <c r="B30" s="34">
        <f>(N15+N22)/2</f>
        <v>0</v>
      </c>
      <c r="C30" s="34"/>
      <c r="D30" s="34"/>
      <c r="E30" s="8"/>
      <c r="F30" s="35">
        <v>60</v>
      </c>
      <c r="G30" s="35"/>
      <c r="H30" s="35"/>
      <c r="I30" s="35"/>
      <c r="J30" s="35"/>
      <c r="K30" s="44">
        <v>60</v>
      </c>
      <c r="L30" s="44"/>
      <c r="M30" s="44"/>
      <c r="N30" s="44"/>
      <c r="O30" s="44"/>
      <c r="P30" s="44"/>
    </row>
    <row r="31" spans="1:16">
      <c r="B31" s="9" t="s">
        <v>83</v>
      </c>
    </row>
    <row r="32" spans="1:16">
      <c r="E32" s="43" t="s">
        <v>49</v>
      </c>
      <c r="F32" s="43"/>
      <c r="G32" s="43"/>
      <c r="H32" s="43"/>
      <c r="J32" s="43" t="s">
        <v>50</v>
      </c>
      <c r="K32" s="43"/>
      <c r="L32" s="43"/>
      <c r="M32" s="43"/>
    </row>
  </sheetData>
  <mergeCells count="84">
    <mergeCell ref="P15:P21"/>
    <mergeCell ref="L17:L18"/>
    <mergeCell ref="M17:M18"/>
    <mergeCell ref="A15:A21"/>
    <mergeCell ref="B15:B16"/>
    <mergeCell ref="C15:C16"/>
    <mergeCell ref="D15:D16"/>
    <mergeCell ref="E15:E16"/>
    <mergeCell ref="A6:P6"/>
    <mergeCell ref="I13:I14"/>
    <mergeCell ref="J13:K13"/>
    <mergeCell ref="L13:M13"/>
    <mergeCell ref="N13:P13"/>
    <mergeCell ref="A1:P1"/>
    <mergeCell ref="A2:P2"/>
    <mergeCell ref="A3:P3"/>
    <mergeCell ref="A4:P4"/>
    <mergeCell ref="A5:P5"/>
    <mergeCell ref="A12:A14"/>
    <mergeCell ref="B12:E12"/>
    <mergeCell ref="F12:I12"/>
    <mergeCell ref="J12:P12"/>
    <mergeCell ref="B13:B14"/>
    <mergeCell ref="C13:C14"/>
    <mergeCell ref="D13:D14"/>
    <mergeCell ref="E13:E14"/>
    <mergeCell ref="F13:G14"/>
    <mergeCell ref="H13:H14"/>
    <mergeCell ref="O15:O21"/>
    <mergeCell ref="F18:G18"/>
    <mergeCell ref="B17:B18"/>
    <mergeCell ref="C17:C18"/>
    <mergeCell ref="D17:D18"/>
    <mergeCell ref="E17:E18"/>
    <mergeCell ref="F15:G15"/>
    <mergeCell ref="F16:G16"/>
    <mergeCell ref="F17:G17"/>
    <mergeCell ref="F20:G20"/>
    <mergeCell ref="F21:G21"/>
    <mergeCell ref="M19:M20"/>
    <mergeCell ref="L15:L16"/>
    <mergeCell ref="M15:M16"/>
    <mergeCell ref="N15:N21"/>
    <mergeCell ref="L19:L20"/>
    <mergeCell ref="F22:G22"/>
    <mergeCell ref="A22:A29"/>
    <mergeCell ref="B22:B23"/>
    <mergeCell ref="C22:C23"/>
    <mergeCell ref="D22:D23"/>
    <mergeCell ref="E22:E23"/>
    <mergeCell ref="B24:B25"/>
    <mergeCell ref="C24:C25"/>
    <mergeCell ref="D24:D25"/>
    <mergeCell ref="E24:E25"/>
    <mergeCell ref="E26:E28"/>
    <mergeCell ref="D26:D28"/>
    <mergeCell ref="C26:C28"/>
    <mergeCell ref="B26:B28"/>
    <mergeCell ref="F26:G26"/>
    <mergeCell ref="B19:B20"/>
    <mergeCell ref="C19:C20"/>
    <mergeCell ref="D19:D20"/>
    <mergeCell ref="E19:E20"/>
    <mergeCell ref="F19:G19"/>
    <mergeCell ref="E32:H32"/>
    <mergeCell ref="J32:M32"/>
    <mergeCell ref="F27:G27"/>
    <mergeCell ref="L27:L28"/>
    <mergeCell ref="F29:G29"/>
    <mergeCell ref="M27:M28"/>
    <mergeCell ref="K30:P30"/>
    <mergeCell ref="F28:G28"/>
    <mergeCell ref="O22:O29"/>
    <mergeCell ref="P22:P29"/>
    <mergeCell ref="B30:D30"/>
    <mergeCell ref="F30:J30"/>
    <mergeCell ref="L24:L25"/>
    <mergeCell ref="F25:G25"/>
    <mergeCell ref="M22:M23"/>
    <mergeCell ref="N22:N29"/>
    <mergeCell ref="F23:G23"/>
    <mergeCell ref="M24:M25"/>
    <mergeCell ref="F24:G24"/>
    <mergeCell ref="L22:L2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6"/>
  <sheetViews>
    <sheetView topLeftCell="A4" workbookViewId="0">
      <selection activeCell="C17" sqref="C17:C18"/>
    </sheetView>
  </sheetViews>
  <sheetFormatPr baseColWidth="10" defaultRowHeight="12"/>
  <cols>
    <col min="1" max="1" width="3.28515625" style="1" customWidth="1"/>
    <col min="2" max="2" width="7.28515625" style="1" customWidth="1"/>
    <col min="3" max="3" width="9.5703125" style="1" customWidth="1"/>
    <col min="4" max="4" width="7.42578125" style="1" customWidth="1"/>
    <col min="5" max="5" width="5.5703125" style="1" customWidth="1"/>
    <col min="6" max="6" width="14.28515625" style="1" customWidth="1"/>
    <col min="7" max="7" width="10.7109375" style="1" customWidth="1"/>
    <col min="8" max="8" width="7.140625" style="1" customWidth="1"/>
    <col min="9" max="9" width="7.28515625" style="1" customWidth="1"/>
    <col min="10" max="10" width="6.28515625" style="1" customWidth="1"/>
    <col min="11" max="11" width="7.140625" style="1" customWidth="1"/>
    <col min="12" max="12" width="6.140625" style="1" customWidth="1"/>
    <col min="13" max="13" width="7.85546875" style="1" customWidth="1"/>
    <col min="14" max="14" width="6.28515625" style="1" customWidth="1"/>
    <col min="15" max="15" width="6.5703125" style="1" customWidth="1"/>
    <col min="16" max="16" width="6.7109375" style="1" customWidth="1"/>
    <col min="17" max="17" width="7" style="1" customWidth="1"/>
    <col min="18" max="16384" width="11.42578125" style="1"/>
  </cols>
  <sheetData>
    <row r="1" spans="1:17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4" spans="1:17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9" spans="1:17" s="2" customFormat="1" ht="15">
      <c r="A9" s="73" t="s">
        <v>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1" spans="1:17" s="2" customFormat="1" ht="15">
      <c r="B11" s="2" t="s">
        <v>52</v>
      </c>
    </row>
    <row r="12" spans="1:17" s="2" customFormat="1" ht="15">
      <c r="B12" s="2" t="s">
        <v>53</v>
      </c>
      <c r="D12" s="11" t="s">
        <v>54</v>
      </c>
      <c r="G12" s="2" t="s">
        <v>55</v>
      </c>
    </row>
    <row r="13" spans="1:17" s="2" customFormat="1" ht="15">
      <c r="B13" s="2" t="s">
        <v>56</v>
      </c>
      <c r="E13" s="2" t="s">
        <v>6</v>
      </c>
      <c r="I13" s="2" t="s">
        <v>115</v>
      </c>
      <c r="M13" s="2" t="s">
        <v>114</v>
      </c>
    </row>
    <row r="14" spans="1:17" s="2" customFormat="1" ht="15">
      <c r="B14" s="2" t="s">
        <v>7</v>
      </c>
      <c r="G14" s="2" t="s">
        <v>108</v>
      </c>
    </row>
    <row r="16" spans="1:17" ht="29.25" customHeight="1">
      <c r="A16" s="48" t="s">
        <v>8</v>
      </c>
      <c r="B16" s="56" t="s">
        <v>9</v>
      </c>
      <c r="C16" s="57"/>
      <c r="D16" s="57"/>
      <c r="E16" s="58"/>
      <c r="F16" s="59" t="s">
        <v>10</v>
      </c>
      <c r="G16" s="60"/>
      <c r="H16" s="60"/>
      <c r="I16" s="61"/>
      <c r="J16" s="62" t="s">
        <v>11</v>
      </c>
      <c r="K16" s="63"/>
      <c r="L16" s="63"/>
      <c r="M16" s="63"/>
      <c r="N16" s="63"/>
      <c r="O16" s="63"/>
      <c r="P16" s="63"/>
      <c r="Q16" s="64"/>
    </row>
    <row r="17" spans="1:17">
      <c r="A17" s="49"/>
      <c r="B17" s="45" t="s">
        <v>12</v>
      </c>
      <c r="C17" s="65" t="s">
        <v>13</v>
      </c>
      <c r="D17" s="65" t="s">
        <v>14</v>
      </c>
      <c r="E17" s="45" t="s">
        <v>15</v>
      </c>
      <c r="F17" s="67" t="s">
        <v>16</v>
      </c>
      <c r="G17" s="68"/>
      <c r="H17" s="65" t="s">
        <v>17</v>
      </c>
      <c r="I17" s="45" t="s">
        <v>15</v>
      </c>
      <c r="J17" s="62" t="s">
        <v>18</v>
      </c>
      <c r="K17" s="63"/>
      <c r="L17" s="62" t="s">
        <v>19</v>
      </c>
      <c r="M17" s="63"/>
      <c r="N17" s="64"/>
      <c r="O17" s="62" t="s">
        <v>20</v>
      </c>
      <c r="P17" s="63"/>
      <c r="Q17" s="64"/>
    </row>
    <row r="18" spans="1:17" ht="22.5" customHeight="1">
      <c r="A18" s="50"/>
      <c r="B18" s="46"/>
      <c r="C18" s="66"/>
      <c r="D18" s="66"/>
      <c r="E18" s="46"/>
      <c r="F18" s="69"/>
      <c r="G18" s="70"/>
      <c r="H18" s="66"/>
      <c r="I18" s="46"/>
      <c r="J18" s="3" t="s">
        <v>21</v>
      </c>
      <c r="K18" s="3" t="s">
        <v>22</v>
      </c>
      <c r="L18" s="3" t="s">
        <v>21</v>
      </c>
      <c r="M18" s="3" t="s">
        <v>22</v>
      </c>
      <c r="N18" s="3" t="s">
        <v>23</v>
      </c>
      <c r="O18" s="3" t="s">
        <v>21</v>
      </c>
      <c r="P18" s="3" t="s">
        <v>22</v>
      </c>
      <c r="Q18" s="3" t="s">
        <v>23</v>
      </c>
    </row>
    <row r="19" spans="1:17">
      <c r="A19" s="78" t="s">
        <v>58</v>
      </c>
      <c r="B19" s="77" t="s">
        <v>59</v>
      </c>
      <c r="C19" s="47" t="s">
        <v>60</v>
      </c>
      <c r="D19" s="74">
        <v>18</v>
      </c>
      <c r="E19" s="74">
        <v>9</v>
      </c>
      <c r="F19" s="76" t="s">
        <v>61</v>
      </c>
      <c r="G19" s="76"/>
      <c r="H19" s="4">
        <v>5</v>
      </c>
      <c r="I19" s="4">
        <v>2</v>
      </c>
      <c r="J19" s="5"/>
      <c r="K19" s="4">
        <f t="shared" ref="K19:K32" si="0">IF(J19&gt;=10,H19,0)</f>
        <v>0</v>
      </c>
      <c r="L19" s="75">
        <f t="shared" ref="L19:L29" si="1">ROUND((J19*I19+J20*I20+J21*I21)/SUM(I19:I21),2)</f>
        <v>0</v>
      </c>
      <c r="M19" s="74">
        <f>IF(L19&gt;=10,SUM(H19:H21),SUM(K19:K21))</f>
        <v>0</v>
      </c>
      <c r="N19" s="74" t="s">
        <v>28</v>
      </c>
      <c r="O19" s="74">
        <f>ROUND((L19*E19+L22*E22+L25*E25)/SUM(E19:E25),2)</f>
        <v>0</v>
      </c>
      <c r="P19" s="74">
        <f>M19+M22+M25</f>
        <v>0</v>
      </c>
      <c r="Q19" s="74" t="s">
        <v>28</v>
      </c>
    </row>
    <row r="20" spans="1:17">
      <c r="A20" s="78"/>
      <c r="B20" s="77"/>
      <c r="C20" s="47"/>
      <c r="D20" s="74"/>
      <c r="E20" s="74"/>
      <c r="F20" s="76" t="s">
        <v>62</v>
      </c>
      <c r="G20" s="76"/>
      <c r="H20" s="4">
        <v>7</v>
      </c>
      <c r="I20" s="4">
        <v>4</v>
      </c>
      <c r="J20" s="5"/>
      <c r="K20" s="4">
        <f t="shared" si="0"/>
        <v>0</v>
      </c>
      <c r="L20" s="75"/>
      <c r="M20" s="74"/>
      <c r="N20" s="74"/>
      <c r="O20" s="74"/>
      <c r="P20" s="74"/>
      <c r="Q20" s="74"/>
    </row>
    <row r="21" spans="1:17">
      <c r="A21" s="78"/>
      <c r="B21" s="77"/>
      <c r="C21" s="47"/>
      <c r="D21" s="74"/>
      <c r="E21" s="74"/>
      <c r="F21" s="79" t="s">
        <v>63</v>
      </c>
      <c r="G21" s="79"/>
      <c r="H21" s="4">
        <v>6</v>
      </c>
      <c r="I21" s="4">
        <v>3</v>
      </c>
      <c r="J21" s="5"/>
      <c r="K21" s="4">
        <f t="shared" si="0"/>
        <v>0</v>
      </c>
      <c r="L21" s="75"/>
      <c r="M21" s="74"/>
      <c r="N21" s="74"/>
      <c r="O21" s="74"/>
      <c r="P21" s="74"/>
      <c r="Q21" s="74"/>
    </row>
    <row r="22" spans="1:17">
      <c r="A22" s="78"/>
      <c r="B22" s="77" t="s">
        <v>64</v>
      </c>
      <c r="C22" s="47" t="s">
        <v>65</v>
      </c>
      <c r="D22" s="74">
        <v>10</v>
      </c>
      <c r="E22" s="74">
        <v>5</v>
      </c>
      <c r="F22" s="76" t="s">
        <v>66</v>
      </c>
      <c r="G22" s="76"/>
      <c r="H22" s="4">
        <v>4</v>
      </c>
      <c r="I22" s="4">
        <v>2</v>
      </c>
      <c r="J22" s="5"/>
      <c r="K22" s="4">
        <f t="shared" si="0"/>
        <v>0</v>
      </c>
      <c r="L22" s="75">
        <f t="shared" ref="L22" si="2">ROUND((J22*I22+J23*I23+J24*I24)/SUM(I22:I24),2)</f>
        <v>0</v>
      </c>
      <c r="M22" s="74">
        <f>IF(L22&gt;=10,SUM(H22:H24),SUM(K22:K24))</f>
        <v>0</v>
      </c>
      <c r="N22" s="74" t="s">
        <v>28</v>
      </c>
      <c r="O22" s="74"/>
      <c r="P22" s="74"/>
      <c r="Q22" s="74"/>
    </row>
    <row r="23" spans="1:17">
      <c r="A23" s="78"/>
      <c r="B23" s="77"/>
      <c r="C23" s="47"/>
      <c r="D23" s="74"/>
      <c r="E23" s="74"/>
      <c r="F23" s="76" t="s">
        <v>67</v>
      </c>
      <c r="G23" s="76"/>
      <c r="H23" s="4">
        <v>3</v>
      </c>
      <c r="I23" s="4">
        <v>2</v>
      </c>
      <c r="J23" s="5"/>
      <c r="K23" s="4">
        <f t="shared" si="0"/>
        <v>0</v>
      </c>
      <c r="L23" s="75"/>
      <c r="M23" s="74"/>
      <c r="N23" s="74"/>
      <c r="O23" s="74"/>
      <c r="P23" s="74"/>
      <c r="Q23" s="74"/>
    </row>
    <row r="24" spans="1:17">
      <c r="A24" s="78"/>
      <c r="B24" s="77"/>
      <c r="C24" s="47"/>
      <c r="D24" s="74"/>
      <c r="E24" s="74"/>
      <c r="F24" s="76" t="s">
        <v>68</v>
      </c>
      <c r="G24" s="76"/>
      <c r="H24" s="4">
        <v>3</v>
      </c>
      <c r="I24" s="4">
        <v>1</v>
      </c>
      <c r="J24" s="5"/>
      <c r="K24" s="4">
        <f t="shared" si="0"/>
        <v>0</v>
      </c>
      <c r="L24" s="75"/>
      <c r="M24" s="74"/>
      <c r="N24" s="74"/>
      <c r="O24" s="74"/>
      <c r="P24" s="74"/>
      <c r="Q24" s="74"/>
    </row>
    <row r="25" spans="1:17" ht="15">
      <c r="A25" s="78"/>
      <c r="B25" s="3" t="s">
        <v>69</v>
      </c>
      <c r="C25" s="10" t="s">
        <v>70</v>
      </c>
      <c r="D25" s="4">
        <v>2</v>
      </c>
      <c r="E25" s="4">
        <v>1</v>
      </c>
      <c r="F25" s="76" t="s">
        <v>71</v>
      </c>
      <c r="G25" s="76"/>
      <c r="H25" s="4">
        <v>2</v>
      </c>
      <c r="I25" s="4">
        <v>1</v>
      </c>
      <c r="J25" s="5"/>
      <c r="K25" s="4">
        <f t="shared" si="0"/>
        <v>0</v>
      </c>
      <c r="L25" s="5">
        <f>ROUND((J25*I25)/SUM(I25:I25),2)</f>
        <v>0</v>
      </c>
      <c r="M25" s="4">
        <f>IF(L25&gt;=10,SUM(H25:H25),SUM(K25:K25))</f>
        <v>0</v>
      </c>
      <c r="N25" s="4" t="s">
        <v>28</v>
      </c>
      <c r="O25" s="74"/>
      <c r="P25" s="74"/>
      <c r="Q25" s="74"/>
    </row>
    <row r="26" spans="1:17">
      <c r="A26" s="78" t="s">
        <v>72</v>
      </c>
      <c r="B26" s="77" t="s">
        <v>59</v>
      </c>
      <c r="C26" s="47" t="s">
        <v>73</v>
      </c>
      <c r="D26" s="74">
        <v>18</v>
      </c>
      <c r="E26" s="74">
        <v>10</v>
      </c>
      <c r="F26" s="76" t="s">
        <v>74</v>
      </c>
      <c r="G26" s="76"/>
      <c r="H26" s="4">
        <v>5</v>
      </c>
      <c r="I26" s="4">
        <v>3</v>
      </c>
      <c r="J26" s="5"/>
      <c r="K26" s="4">
        <f t="shared" si="0"/>
        <v>0</v>
      </c>
      <c r="L26" s="75">
        <f t="shared" si="1"/>
        <v>0</v>
      </c>
      <c r="M26" s="74">
        <f>IF(L26&gt;=10,SUM(H26:H28),SUM(K26:K28))</f>
        <v>0</v>
      </c>
      <c r="N26" s="74" t="s">
        <v>28</v>
      </c>
      <c r="O26" s="74">
        <f>ROUND((L26*E26+L29*E29+L32*E32)/SUM(E26:E32),2)</f>
        <v>0</v>
      </c>
      <c r="P26" s="74">
        <f>M26+M29+M32</f>
        <v>0</v>
      </c>
      <c r="Q26" s="74" t="s">
        <v>28</v>
      </c>
    </row>
    <row r="27" spans="1:17">
      <c r="A27" s="78"/>
      <c r="B27" s="77"/>
      <c r="C27" s="47"/>
      <c r="D27" s="74"/>
      <c r="E27" s="74"/>
      <c r="F27" s="76" t="s">
        <v>75</v>
      </c>
      <c r="G27" s="76"/>
      <c r="H27" s="4">
        <v>8</v>
      </c>
      <c r="I27" s="4">
        <v>4</v>
      </c>
      <c r="J27" s="5"/>
      <c r="K27" s="4">
        <f t="shared" si="0"/>
        <v>0</v>
      </c>
      <c r="L27" s="75"/>
      <c r="M27" s="74"/>
      <c r="N27" s="74"/>
      <c r="O27" s="74"/>
      <c r="P27" s="74"/>
      <c r="Q27" s="74"/>
    </row>
    <row r="28" spans="1:17">
      <c r="A28" s="78"/>
      <c r="B28" s="77"/>
      <c r="C28" s="47"/>
      <c r="D28" s="74"/>
      <c r="E28" s="74"/>
      <c r="F28" s="76" t="s">
        <v>76</v>
      </c>
      <c r="G28" s="76"/>
      <c r="H28" s="4">
        <v>5</v>
      </c>
      <c r="I28" s="4">
        <v>3</v>
      </c>
      <c r="J28" s="5"/>
      <c r="K28" s="4">
        <f t="shared" si="0"/>
        <v>0</v>
      </c>
      <c r="L28" s="75"/>
      <c r="M28" s="74"/>
      <c r="N28" s="74"/>
      <c r="O28" s="74"/>
      <c r="P28" s="74"/>
      <c r="Q28" s="74"/>
    </row>
    <row r="29" spans="1:17">
      <c r="A29" s="78"/>
      <c r="B29" s="77" t="s">
        <v>64</v>
      </c>
      <c r="C29" s="47" t="s">
        <v>77</v>
      </c>
      <c r="D29" s="74">
        <v>10</v>
      </c>
      <c r="E29" s="74">
        <v>6</v>
      </c>
      <c r="F29" s="76" t="s">
        <v>78</v>
      </c>
      <c r="G29" s="76"/>
      <c r="H29" s="4">
        <v>4</v>
      </c>
      <c r="I29" s="4">
        <v>2</v>
      </c>
      <c r="J29" s="5"/>
      <c r="K29" s="4">
        <f t="shared" si="0"/>
        <v>0</v>
      </c>
      <c r="L29" s="75">
        <f t="shared" si="1"/>
        <v>0</v>
      </c>
      <c r="M29" s="74">
        <f>IF(L29&gt;=10,SUM(H29:H31),SUM(K29:K31))</f>
        <v>0</v>
      </c>
      <c r="N29" s="74" t="s">
        <v>28</v>
      </c>
      <c r="O29" s="74"/>
      <c r="P29" s="74"/>
      <c r="Q29" s="74"/>
    </row>
    <row r="30" spans="1:17">
      <c r="A30" s="78"/>
      <c r="B30" s="77"/>
      <c r="C30" s="47"/>
      <c r="D30" s="74"/>
      <c r="E30" s="74"/>
      <c r="F30" s="76" t="s">
        <v>79</v>
      </c>
      <c r="G30" s="76"/>
      <c r="H30" s="4">
        <v>3</v>
      </c>
      <c r="I30" s="4">
        <v>2</v>
      </c>
      <c r="J30" s="5"/>
      <c r="K30" s="4">
        <f t="shared" si="0"/>
        <v>0</v>
      </c>
      <c r="L30" s="75"/>
      <c r="M30" s="74"/>
      <c r="N30" s="74"/>
      <c r="O30" s="74"/>
      <c r="P30" s="74"/>
      <c r="Q30" s="74"/>
    </row>
    <row r="31" spans="1:17">
      <c r="A31" s="78"/>
      <c r="B31" s="77"/>
      <c r="C31" s="47"/>
      <c r="D31" s="74"/>
      <c r="E31" s="74"/>
      <c r="F31" s="76" t="s">
        <v>80</v>
      </c>
      <c r="G31" s="76"/>
      <c r="H31" s="4">
        <v>3</v>
      </c>
      <c r="I31" s="4">
        <v>2</v>
      </c>
      <c r="J31" s="5"/>
      <c r="K31" s="4">
        <f t="shared" si="0"/>
        <v>0</v>
      </c>
      <c r="L31" s="75"/>
      <c r="M31" s="74"/>
      <c r="N31" s="74"/>
      <c r="O31" s="74"/>
      <c r="P31" s="74"/>
      <c r="Q31" s="74"/>
    </row>
    <row r="32" spans="1:17" ht="29.25" customHeight="1">
      <c r="A32" s="78"/>
      <c r="B32" s="3" t="s">
        <v>36</v>
      </c>
      <c r="C32" s="10" t="s">
        <v>81</v>
      </c>
      <c r="D32" s="4">
        <v>2</v>
      </c>
      <c r="E32" s="4">
        <v>1</v>
      </c>
      <c r="F32" s="29" t="s">
        <v>82</v>
      </c>
      <c r="G32" s="30"/>
      <c r="H32" s="4">
        <v>2</v>
      </c>
      <c r="I32" s="4">
        <v>1</v>
      </c>
      <c r="J32" s="5"/>
      <c r="K32" s="4">
        <f t="shared" si="0"/>
        <v>0</v>
      </c>
      <c r="L32" s="5">
        <f>ROUND((J32*I32)/SUM(I32:I32),2)</f>
        <v>0</v>
      </c>
      <c r="M32" s="4">
        <f>IF(L32&gt;=10,SUM(H32:H32),SUM(K32:K32))</f>
        <v>0</v>
      </c>
      <c r="N32" s="4" t="s">
        <v>28</v>
      </c>
      <c r="O32" s="74"/>
      <c r="P32" s="74"/>
      <c r="Q32" s="74"/>
    </row>
    <row r="34" spans="2:25">
      <c r="B34" s="81">
        <f>(O19+O26)/2</f>
        <v>0</v>
      </c>
      <c r="C34" s="81"/>
      <c r="D34" s="81"/>
      <c r="E34" s="8"/>
      <c r="F34" s="82">
        <f>P19+P26</f>
        <v>0</v>
      </c>
      <c r="G34" s="82"/>
      <c r="H34" s="82"/>
      <c r="I34" s="82"/>
      <c r="J34" s="82"/>
      <c r="L34" s="83">
        <f>F34+'L2'!L37:Q37</f>
        <v>0</v>
      </c>
      <c r="M34" s="83"/>
      <c r="N34" s="83"/>
      <c r="O34" s="83"/>
      <c r="P34" s="83"/>
      <c r="Q34" s="83"/>
      <c r="U34" s="80"/>
      <c r="V34" s="80"/>
      <c r="W34" s="80"/>
      <c r="X34" s="80"/>
      <c r="Y34" s="80"/>
    </row>
    <row r="35" spans="2:25">
      <c r="B35" s="9" t="s">
        <v>83</v>
      </c>
    </row>
    <row r="36" spans="2:25">
      <c r="E36" s="43" t="s">
        <v>49</v>
      </c>
      <c r="F36" s="43"/>
      <c r="G36" s="43"/>
      <c r="H36" s="43"/>
      <c r="J36" s="43" t="s">
        <v>50</v>
      </c>
      <c r="K36" s="43"/>
      <c r="L36" s="43"/>
      <c r="M36" s="43"/>
    </row>
  </sheetData>
  <mergeCells count="76">
    <mergeCell ref="U34:Y34"/>
    <mergeCell ref="Q26:Q32"/>
    <mergeCell ref="E36:H36"/>
    <mergeCell ref="J36:M36"/>
    <mergeCell ref="C29:C31"/>
    <mergeCell ref="D29:D31"/>
    <mergeCell ref="E29:E31"/>
    <mergeCell ref="F29:G29"/>
    <mergeCell ref="L29:L31"/>
    <mergeCell ref="M29:M31"/>
    <mergeCell ref="F30:G30"/>
    <mergeCell ref="F31:G31"/>
    <mergeCell ref="F32:G32"/>
    <mergeCell ref="B34:D34"/>
    <mergeCell ref="F34:J34"/>
    <mergeCell ref="L34:Q34"/>
    <mergeCell ref="L26:L28"/>
    <mergeCell ref="M26:M28"/>
    <mergeCell ref="N26:N28"/>
    <mergeCell ref="O26:O32"/>
    <mergeCell ref="P26:P32"/>
    <mergeCell ref="N29:N31"/>
    <mergeCell ref="F25:G25"/>
    <mergeCell ref="A26:A32"/>
    <mergeCell ref="B26:B28"/>
    <mergeCell ref="C26:C28"/>
    <mergeCell ref="D26:D28"/>
    <mergeCell ref="E26:E28"/>
    <mergeCell ref="F26:G26"/>
    <mergeCell ref="F27:G27"/>
    <mergeCell ref="F28:G28"/>
    <mergeCell ref="B29:B31"/>
    <mergeCell ref="A19:A25"/>
    <mergeCell ref="F20:G20"/>
    <mergeCell ref="F21:G21"/>
    <mergeCell ref="B22:B24"/>
    <mergeCell ref="C22:C24"/>
    <mergeCell ref="D22:D24"/>
    <mergeCell ref="E22:E24"/>
    <mergeCell ref="F22:G22"/>
    <mergeCell ref="F23:G23"/>
    <mergeCell ref="F24:G24"/>
    <mergeCell ref="B19:B21"/>
    <mergeCell ref="C19:C21"/>
    <mergeCell ref="D19:D21"/>
    <mergeCell ref="E19:E21"/>
    <mergeCell ref="F19:G19"/>
    <mergeCell ref="Q19:Q25"/>
    <mergeCell ref="L22:L24"/>
    <mergeCell ref="M22:M24"/>
    <mergeCell ref="N22:N24"/>
    <mergeCell ref="I17:I18"/>
    <mergeCell ref="J17:K17"/>
    <mergeCell ref="L17:N17"/>
    <mergeCell ref="O17:Q17"/>
    <mergeCell ref="L19:L21"/>
    <mergeCell ref="M19:M21"/>
    <mergeCell ref="N19:N21"/>
    <mergeCell ref="O19:O25"/>
    <mergeCell ref="P19:P25"/>
    <mergeCell ref="A16:A18"/>
    <mergeCell ref="B16:E16"/>
    <mergeCell ref="F16:I16"/>
    <mergeCell ref="J16:Q16"/>
    <mergeCell ref="B17:B18"/>
    <mergeCell ref="C17:C18"/>
    <mergeCell ref="D17:D18"/>
    <mergeCell ref="E17:E18"/>
    <mergeCell ref="F17:G18"/>
    <mergeCell ref="H17:H18"/>
    <mergeCell ref="A9:Q9"/>
    <mergeCell ref="A1:Q1"/>
    <mergeCell ref="A2:Q2"/>
    <mergeCell ref="A4:Q4"/>
    <mergeCell ref="A5:Q5"/>
    <mergeCell ref="A6:Q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3"/>
  <sheetViews>
    <sheetView topLeftCell="A4" workbookViewId="0">
      <selection activeCell="G14" sqref="G14"/>
    </sheetView>
  </sheetViews>
  <sheetFormatPr baseColWidth="10" defaultRowHeight="12"/>
  <cols>
    <col min="1" max="1" width="3.28515625" style="1" customWidth="1"/>
    <col min="2" max="2" width="7" style="1" customWidth="1"/>
    <col min="3" max="3" width="12" style="1" customWidth="1"/>
    <col min="4" max="4" width="6.7109375" style="1" customWidth="1"/>
    <col min="5" max="5" width="5.42578125" style="1" customWidth="1"/>
    <col min="6" max="6" width="14.28515625" style="1" customWidth="1"/>
    <col min="7" max="7" width="11.7109375" style="1" customWidth="1"/>
    <col min="8" max="8" width="6.7109375" style="1" customWidth="1"/>
    <col min="9" max="9" width="6.5703125" style="1" customWidth="1"/>
    <col min="10" max="10" width="6.85546875" style="1" customWidth="1"/>
    <col min="11" max="11" width="7" style="1" customWidth="1"/>
    <col min="12" max="12" width="6.85546875" style="1" customWidth="1"/>
    <col min="13" max="13" width="7" style="1" customWidth="1"/>
    <col min="14" max="14" width="7.85546875" style="1" customWidth="1"/>
    <col min="15" max="15" width="7" style="1" customWidth="1"/>
    <col min="16" max="16" width="7.140625" style="1" customWidth="1"/>
    <col min="17" max="17" width="7" style="1" customWidth="1"/>
    <col min="18" max="16384" width="11.42578125" style="1"/>
  </cols>
  <sheetData>
    <row r="1" spans="1:17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4" spans="1:17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9" spans="1:17" s="2" customFormat="1" ht="15">
      <c r="A9" s="73" t="s">
        <v>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1" spans="1:17" s="2" customFormat="1" ht="15">
      <c r="B11" s="2" t="s">
        <v>52</v>
      </c>
    </row>
    <row r="12" spans="1:17" s="2" customFormat="1" ht="15">
      <c r="B12" s="2" t="s">
        <v>53</v>
      </c>
      <c r="D12" s="11" t="s">
        <v>54</v>
      </c>
      <c r="G12" s="2" t="s">
        <v>55</v>
      </c>
      <c r="L12" s="2" t="s">
        <v>56</v>
      </c>
    </row>
    <row r="13" spans="1:17" s="2" customFormat="1" ht="15">
      <c r="B13" s="2" t="s">
        <v>6</v>
      </c>
      <c r="G13" s="2" t="s">
        <v>57</v>
      </c>
      <c r="L13" s="2" t="s">
        <v>114</v>
      </c>
    </row>
    <row r="14" spans="1:17" s="2" customFormat="1" ht="15">
      <c r="B14" s="2" t="s">
        <v>7</v>
      </c>
      <c r="G14" s="2" t="s">
        <v>109</v>
      </c>
    </row>
    <row r="16" spans="1:17" ht="29.25" customHeight="1">
      <c r="A16" s="48" t="s">
        <v>8</v>
      </c>
      <c r="B16" s="56" t="s">
        <v>9</v>
      </c>
      <c r="C16" s="57"/>
      <c r="D16" s="57"/>
      <c r="E16" s="58"/>
      <c r="F16" s="59" t="s">
        <v>10</v>
      </c>
      <c r="G16" s="60"/>
      <c r="H16" s="60"/>
      <c r="I16" s="61"/>
      <c r="J16" s="62" t="s">
        <v>11</v>
      </c>
      <c r="K16" s="63"/>
      <c r="L16" s="63"/>
      <c r="M16" s="63"/>
      <c r="N16" s="63"/>
      <c r="O16" s="63"/>
      <c r="P16" s="63"/>
      <c r="Q16" s="64"/>
    </row>
    <row r="17" spans="1:17">
      <c r="A17" s="49"/>
      <c r="B17" s="45" t="s">
        <v>12</v>
      </c>
      <c r="C17" s="65" t="s">
        <v>13</v>
      </c>
      <c r="D17" s="65" t="s">
        <v>14</v>
      </c>
      <c r="E17" s="45" t="s">
        <v>15</v>
      </c>
      <c r="F17" s="67" t="s">
        <v>16</v>
      </c>
      <c r="G17" s="68"/>
      <c r="H17" s="65" t="s">
        <v>17</v>
      </c>
      <c r="I17" s="45" t="s">
        <v>15</v>
      </c>
      <c r="J17" s="62" t="s">
        <v>18</v>
      </c>
      <c r="K17" s="63"/>
      <c r="L17" s="62" t="s">
        <v>19</v>
      </c>
      <c r="M17" s="63"/>
      <c r="N17" s="64"/>
      <c r="O17" s="62" t="s">
        <v>20</v>
      </c>
      <c r="P17" s="63"/>
      <c r="Q17" s="64"/>
    </row>
    <row r="18" spans="1:17" ht="22.5" customHeight="1">
      <c r="A18" s="50"/>
      <c r="B18" s="46"/>
      <c r="C18" s="66"/>
      <c r="D18" s="66"/>
      <c r="E18" s="46"/>
      <c r="F18" s="69"/>
      <c r="G18" s="70"/>
      <c r="H18" s="66"/>
      <c r="I18" s="46"/>
      <c r="J18" s="3" t="s">
        <v>21</v>
      </c>
      <c r="K18" s="3" t="s">
        <v>22</v>
      </c>
      <c r="L18" s="3" t="s">
        <v>21</v>
      </c>
      <c r="M18" s="3" t="s">
        <v>22</v>
      </c>
      <c r="N18" s="3" t="s">
        <v>23</v>
      </c>
      <c r="O18" s="3" t="s">
        <v>21</v>
      </c>
      <c r="P18" s="3" t="s">
        <v>22</v>
      </c>
      <c r="Q18" s="3" t="s">
        <v>23</v>
      </c>
    </row>
    <row r="19" spans="1:17">
      <c r="A19" s="48" t="s">
        <v>84</v>
      </c>
      <c r="B19" s="47" t="s">
        <v>85</v>
      </c>
      <c r="C19" s="84" t="s">
        <v>86</v>
      </c>
      <c r="D19" s="31">
        <v>11</v>
      </c>
      <c r="E19" s="31">
        <v>7</v>
      </c>
      <c r="F19" s="86" t="s">
        <v>87</v>
      </c>
      <c r="G19" s="87"/>
      <c r="H19" s="4">
        <v>5</v>
      </c>
      <c r="I19" s="4">
        <v>3</v>
      </c>
      <c r="J19" s="5"/>
      <c r="K19" s="4">
        <f t="shared" ref="K19:K29" si="0">IF(J19&gt;=10,H19,0)</f>
        <v>0</v>
      </c>
      <c r="L19" s="36">
        <f>ROUND((I19*J19+I20*J20)/SUM(I19:I20),2)</f>
        <v>0</v>
      </c>
      <c r="M19" s="31">
        <f>IF(L19&gt;=10,SUM(H19:H20),SUM(K19:K20))</f>
        <v>0</v>
      </c>
      <c r="N19" s="31" t="s">
        <v>28</v>
      </c>
      <c r="O19" s="31">
        <f>ROUND((L19*E19+L21*E21+L23*E23+L24*E24)/SUM(E19:E24),2)</f>
        <v>0</v>
      </c>
      <c r="P19" s="31">
        <f>M19+M21+M23+M24</f>
        <v>0</v>
      </c>
      <c r="Q19" s="31" t="s">
        <v>28</v>
      </c>
    </row>
    <row r="20" spans="1:17">
      <c r="A20" s="49"/>
      <c r="B20" s="47"/>
      <c r="C20" s="85"/>
      <c r="D20" s="33"/>
      <c r="E20" s="33"/>
      <c r="F20" s="86" t="s">
        <v>88</v>
      </c>
      <c r="G20" s="87"/>
      <c r="H20" s="4">
        <v>6</v>
      </c>
      <c r="I20" s="4">
        <v>4</v>
      </c>
      <c r="J20" s="5"/>
      <c r="K20" s="4">
        <f t="shared" si="0"/>
        <v>0</v>
      </c>
      <c r="L20" s="37"/>
      <c r="M20" s="33"/>
      <c r="N20" s="33"/>
      <c r="O20" s="32"/>
      <c r="P20" s="32"/>
      <c r="Q20" s="32"/>
    </row>
    <row r="21" spans="1:17">
      <c r="A21" s="49"/>
      <c r="B21" s="47" t="s">
        <v>85</v>
      </c>
      <c r="C21" s="84" t="s">
        <v>89</v>
      </c>
      <c r="D21" s="31">
        <v>11</v>
      </c>
      <c r="E21" s="31">
        <v>6</v>
      </c>
      <c r="F21" s="86" t="s">
        <v>90</v>
      </c>
      <c r="G21" s="87"/>
      <c r="H21" s="4">
        <v>6</v>
      </c>
      <c r="I21" s="4">
        <v>4</v>
      </c>
      <c r="J21" s="5"/>
      <c r="K21" s="4">
        <f t="shared" si="0"/>
        <v>0</v>
      </c>
      <c r="L21" s="36">
        <f>ROUND((J21*I21+J22*I22)/SUM(I21:I22),2)</f>
        <v>0</v>
      </c>
      <c r="M21" s="31">
        <f>IF(L21&gt;=10,SUM(H21:H22),SUM(K21:K22))</f>
        <v>0</v>
      </c>
      <c r="N21" s="31" t="s">
        <v>28</v>
      </c>
      <c r="O21" s="32"/>
      <c r="P21" s="32"/>
      <c r="Q21" s="32"/>
    </row>
    <row r="22" spans="1:17">
      <c r="A22" s="49"/>
      <c r="B22" s="47"/>
      <c r="C22" s="85"/>
      <c r="D22" s="33"/>
      <c r="E22" s="33"/>
      <c r="F22" s="88" t="s">
        <v>91</v>
      </c>
      <c r="G22" s="89"/>
      <c r="H22" s="4">
        <v>5</v>
      </c>
      <c r="I22" s="4">
        <v>2</v>
      </c>
      <c r="J22" s="5"/>
      <c r="K22" s="4">
        <f t="shared" si="0"/>
        <v>0</v>
      </c>
      <c r="L22" s="37"/>
      <c r="M22" s="33"/>
      <c r="N22" s="33"/>
      <c r="O22" s="32"/>
      <c r="P22" s="32"/>
      <c r="Q22" s="32"/>
    </row>
    <row r="23" spans="1:17" ht="15">
      <c r="A23" s="49"/>
      <c r="B23" s="10" t="s">
        <v>92</v>
      </c>
      <c r="C23" s="12" t="s">
        <v>93</v>
      </c>
      <c r="D23" s="6">
        <v>5</v>
      </c>
      <c r="E23" s="6">
        <v>2</v>
      </c>
      <c r="F23" s="86" t="s">
        <v>94</v>
      </c>
      <c r="G23" s="87"/>
      <c r="H23" s="4">
        <v>5</v>
      </c>
      <c r="I23" s="4">
        <v>2</v>
      </c>
      <c r="J23" s="5"/>
      <c r="K23" s="4">
        <f t="shared" si="0"/>
        <v>0</v>
      </c>
      <c r="L23" s="7">
        <f>ROUND((J23*I23)/SUM(I23:I23),2)</f>
        <v>0</v>
      </c>
      <c r="M23" s="6">
        <f>IF(L23&gt;=10,SUM(H23:H23),SUM(K23:K23))</f>
        <v>0</v>
      </c>
      <c r="N23" s="6" t="s">
        <v>28</v>
      </c>
      <c r="O23" s="32"/>
      <c r="P23" s="32"/>
      <c r="Q23" s="32"/>
    </row>
    <row r="24" spans="1:17" ht="15">
      <c r="A24" s="49"/>
      <c r="B24" s="10" t="s">
        <v>95</v>
      </c>
      <c r="C24" s="12" t="s">
        <v>96</v>
      </c>
      <c r="D24" s="6">
        <v>3</v>
      </c>
      <c r="E24" s="6">
        <v>1</v>
      </c>
      <c r="F24" s="88" t="s">
        <v>97</v>
      </c>
      <c r="G24" s="89"/>
      <c r="H24" s="4">
        <v>3</v>
      </c>
      <c r="I24" s="4">
        <v>1</v>
      </c>
      <c r="J24" s="5"/>
      <c r="K24" s="4">
        <f t="shared" si="0"/>
        <v>0</v>
      </c>
      <c r="L24" s="7">
        <f>ROUND((J24*I24)/SUM(I24:I24),2)</f>
        <v>0</v>
      </c>
      <c r="M24" s="6">
        <f>IF(L24&gt;=10,SUM(H24:H24),SUM(K24:K24))</f>
        <v>0</v>
      </c>
      <c r="N24" s="6" t="s">
        <v>28</v>
      </c>
      <c r="O24" s="32"/>
      <c r="P24" s="32"/>
      <c r="Q24" s="32"/>
    </row>
    <row r="25" spans="1:17">
      <c r="A25" s="48" t="s">
        <v>98</v>
      </c>
      <c r="B25" s="47" t="s">
        <v>85</v>
      </c>
      <c r="C25" s="84" t="s">
        <v>99</v>
      </c>
      <c r="D25" s="31">
        <v>18</v>
      </c>
      <c r="E25" s="31">
        <v>10</v>
      </c>
      <c r="F25" s="86" t="s">
        <v>100</v>
      </c>
      <c r="G25" s="87"/>
      <c r="H25" s="4">
        <v>9</v>
      </c>
      <c r="I25" s="4">
        <v>5</v>
      </c>
      <c r="J25" s="5"/>
      <c r="K25" s="4">
        <f t="shared" si="0"/>
        <v>0</v>
      </c>
      <c r="L25" s="36">
        <f>ROUND((J25*I25+J26*I26)/SUM(I25:I26),2)</f>
        <v>0</v>
      </c>
      <c r="M25" s="31">
        <f>IF(L25&gt;=10,SUM(H25:H26),SUM(K25:K26))</f>
        <v>0</v>
      </c>
      <c r="N25" s="31" t="s">
        <v>28</v>
      </c>
      <c r="O25" s="31">
        <f>ROUND((L25*E25+L27*E27+L28*E28)/SUM(E25:E29),2)</f>
        <v>0</v>
      </c>
      <c r="P25" s="31">
        <f>M25+M27+M28</f>
        <v>0</v>
      </c>
      <c r="Q25" s="31" t="s">
        <v>28</v>
      </c>
    </row>
    <row r="26" spans="1:17">
      <c r="A26" s="49"/>
      <c r="B26" s="47"/>
      <c r="C26" s="85"/>
      <c r="D26" s="33"/>
      <c r="E26" s="33"/>
      <c r="F26" s="88" t="s">
        <v>101</v>
      </c>
      <c r="G26" s="89"/>
      <c r="H26" s="4">
        <v>9</v>
      </c>
      <c r="I26" s="4">
        <v>5</v>
      </c>
      <c r="J26" s="5"/>
      <c r="K26" s="4">
        <f t="shared" si="0"/>
        <v>0</v>
      </c>
      <c r="L26" s="37"/>
      <c r="M26" s="33"/>
      <c r="N26" s="33"/>
      <c r="O26" s="32"/>
      <c r="P26" s="32"/>
      <c r="Q26" s="32"/>
    </row>
    <row r="27" spans="1:17" ht="15">
      <c r="A27" s="49"/>
      <c r="B27" s="10" t="s">
        <v>102</v>
      </c>
      <c r="C27" s="12" t="s">
        <v>103</v>
      </c>
      <c r="D27" s="6">
        <v>2</v>
      </c>
      <c r="E27" s="6">
        <v>2</v>
      </c>
      <c r="F27" s="86" t="s">
        <v>104</v>
      </c>
      <c r="G27" s="87"/>
      <c r="H27" s="4">
        <v>2</v>
      </c>
      <c r="I27" s="4">
        <v>2</v>
      </c>
      <c r="J27" s="5"/>
      <c r="K27" s="4">
        <f t="shared" si="0"/>
        <v>0</v>
      </c>
      <c r="L27" s="7">
        <f>ROUND((J27*I27)/SUM(I27:I27),2)</f>
        <v>0</v>
      </c>
      <c r="M27" s="6">
        <f>IF(L27&gt;=10,SUM(H27:H27),SUM(K27:K27))</f>
        <v>0</v>
      </c>
      <c r="N27" s="6" t="s">
        <v>28</v>
      </c>
      <c r="O27" s="32"/>
      <c r="P27" s="32"/>
      <c r="Q27" s="32"/>
    </row>
    <row r="28" spans="1:17">
      <c r="A28" s="49"/>
      <c r="B28" s="47" t="s">
        <v>92</v>
      </c>
      <c r="C28" s="84" t="s">
        <v>105</v>
      </c>
      <c r="D28" s="31">
        <v>10</v>
      </c>
      <c r="E28" s="31">
        <v>4</v>
      </c>
      <c r="F28" s="86" t="s">
        <v>106</v>
      </c>
      <c r="G28" s="87"/>
      <c r="H28" s="4">
        <v>5</v>
      </c>
      <c r="I28" s="4">
        <v>2</v>
      </c>
      <c r="J28" s="5"/>
      <c r="K28" s="4">
        <f t="shared" si="0"/>
        <v>0</v>
      </c>
      <c r="L28" s="36">
        <f>ROUND((J28*I28+J29*I29)/SUM(I28:I29),2)</f>
        <v>0</v>
      </c>
      <c r="M28" s="31">
        <f>IF(L28&gt;=10,SUM(H28:H29),SUM(K28:K29))</f>
        <v>0</v>
      </c>
      <c r="N28" s="31" t="s">
        <v>28</v>
      </c>
      <c r="O28" s="32"/>
      <c r="P28" s="32"/>
      <c r="Q28" s="32"/>
    </row>
    <row r="29" spans="1:17">
      <c r="A29" s="50"/>
      <c r="B29" s="47"/>
      <c r="C29" s="85"/>
      <c r="D29" s="33"/>
      <c r="E29" s="33"/>
      <c r="F29" s="88" t="s">
        <v>107</v>
      </c>
      <c r="G29" s="89"/>
      <c r="H29" s="4">
        <v>5</v>
      </c>
      <c r="I29" s="4">
        <v>2</v>
      </c>
      <c r="J29" s="5"/>
      <c r="K29" s="4">
        <f t="shared" si="0"/>
        <v>0</v>
      </c>
      <c r="L29" s="37"/>
      <c r="M29" s="33"/>
      <c r="N29" s="33"/>
      <c r="O29" s="33"/>
      <c r="P29" s="33"/>
      <c r="Q29" s="33"/>
    </row>
    <row r="31" spans="1:17">
      <c r="B31" s="34">
        <f>(O19+O25)/2</f>
        <v>0</v>
      </c>
      <c r="C31" s="34"/>
      <c r="D31" s="34"/>
      <c r="E31" s="8"/>
      <c r="F31" s="90">
        <f>P19+P25</f>
        <v>0</v>
      </c>
      <c r="G31" s="90"/>
      <c r="H31" s="90"/>
      <c r="I31" s="90"/>
      <c r="J31" s="90"/>
      <c r="L31" s="83">
        <f>F31+'L2'!L34:Q34</f>
        <v>0</v>
      </c>
      <c r="M31" s="83"/>
      <c r="N31" s="83"/>
      <c r="O31" s="83"/>
      <c r="P31" s="83"/>
      <c r="Q31" s="83"/>
    </row>
    <row r="32" spans="1:17">
      <c r="B32" s="9" t="s">
        <v>83</v>
      </c>
    </row>
    <row r="33" spans="5:13">
      <c r="E33" s="43" t="s">
        <v>49</v>
      </c>
      <c r="F33" s="43"/>
      <c r="G33" s="43"/>
      <c r="H33" s="43"/>
      <c r="J33" s="43" t="s">
        <v>50</v>
      </c>
      <c r="K33" s="43"/>
      <c r="L33" s="43"/>
      <c r="M33" s="43"/>
    </row>
  </sheetData>
  <mergeCells count="72">
    <mergeCell ref="B31:D31"/>
    <mergeCell ref="F31:J31"/>
    <mergeCell ref="L31:Q31"/>
    <mergeCell ref="E33:H33"/>
    <mergeCell ref="J33:M33"/>
    <mergeCell ref="L28:L29"/>
    <mergeCell ref="F29:G29"/>
    <mergeCell ref="L25:L26"/>
    <mergeCell ref="M25:M26"/>
    <mergeCell ref="N25:N26"/>
    <mergeCell ref="F28:G28"/>
    <mergeCell ref="O25:O29"/>
    <mergeCell ref="P25:P29"/>
    <mergeCell ref="Q25:Q29"/>
    <mergeCell ref="M28:M29"/>
    <mergeCell ref="N28:N29"/>
    <mergeCell ref="F23:G23"/>
    <mergeCell ref="F24:G24"/>
    <mergeCell ref="A25:A29"/>
    <mergeCell ref="B25:B26"/>
    <mergeCell ref="C25:C26"/>
    <mergeCell ref="D25:D26"/>
    <mergeCell ref="E25:E26"/>
    <mergeCell ref="F25:G25"/>
    <mergeCell ref="F26:G26"/>
    <mergeCell ref="F27:G27"/>
    <mergeCell ref="A19:A24"/>
    <mergeCell ref="B28:B29"/>
    <mergeCell ref="C28:C29"/>
    <mergeCell ref="D28:D29"/>
    <mergeCell ref="E28:E29"/>
    <mergeCell ref="F20:G20"/>
    <mergeCell ref="B21:B22"/>
    <mergeCell ref="C21:C22"/>
    <mergeCell ref="D21:D22"/>
    <mergeCell ref="E21:E22"/>
    <mergeCell ref="F21:G21"/>
    <mergeCell ref="F22:G22"/>
    <mergeCell ref="B19:B20"/>
    <mergeCell ref="C19:C20"/>
    <mergeCell ref="D19:D20"/>
    <mergeCell ref="E19:E20"/>
    <mergeCell ref="F19:G19"/>
    <mergeCell ref="Q19:Q24"/>
    <mergeCell ref="L21:L22"/>
    <mergeCell ref="M21:M22"/>
    <mergeCell ref="N21:N22"/>
    <mergeCell ref="I17:I18"/>
    <mergeCell ref="J17:K17"/>
    <mergeCell ref="L17:N17"/>
    <mergeCell ref="O17:Q17"/>
    <mergeCell ref="L19:L20"/>
    <mergeCell ref="M19:M20"/>
    <mergeCell ref="N19:N20"/>
    <mergeCell ref="O19:O24"/>
    <mergeCell ref="P19:P24"/>
    <mergeCell ref="A16:A18"/>
    <mergeCell ref="B16:E16"/>
    <mergeCell ref="F16:I16"/>
    <mergeCell ref="J16:Q16"/>
    <mergeCell ref="B17:B18"/>
    <mergeCell ref="C17:C18"/>
    <mergeCell ref="D17:D18"/>
    <mergeCell ref="E17:E18"/>
    <mergeCell ref="F17:G18"/>
    <mergeCell ref="H17:H18"/>
    <mergeCell ref="A9:Q9"/>
    <mergeCell ref="A1:Q1"/>
    <mergeCell ref="A2:Q2"/>
    <mergeCell ref="A4:Q4"/>
    <mergeCell ref="A5:Q5"/>
    <mergeCell ref="A6:Q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 1 </vt:lpstr>
      <vt:lpstr>L1</vt:lpstr>
      <vt:lpstr>L2</vt:lpstr>
      <vt:lpstr>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2025-05-12T13:41:17Z</dcterms:modified>
</cp:coreProperties>
</file>