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M1" sheetId="4" r:id="rId1"/>
    <sheet name="M2" sheetId="3" r:id="rId2"/>
  </sheets>
  <calcPr calcId="125725"/>
</workbook>
</file>

<file path=xl/calcChain.xml><?xml version="1.0" encoding="utf-8"?>
<calcChain xmlns="http://schemas.openxmlformats.org/spreadsheetml/2006/main">
  <c r="O27" i="4"/>
  <c r="O19"/>
  <c r="K33"/>
  <c r="M32" s="1"/>
  <c r="L32"/>
  <c r="K32"/>
  <c r="K31"/>
  <c r="M30" s="1"/>
  <c r="L30"/>
  <c r="K30"/>
  <c r="K29"/>
  <c r="K28"/>
  <c r="L27"/>
  <c r="M27" s="1"/>
  <c r="K27"/>
  <c r="K26"/>
  <c r="M25" s="1"/>
  <c r="L25"/>
  <c r="K25"/>
  <c r="K24"/>
  <c r="L23"/>
  <c r="M23" s="1"/>
  <c r="K23"/>
  <c r="K22"/>
  <c r="M21" s="1"/>
  <c r="L21"/>
  <c r="K21"/>
  <c r="K20"/>
  <c r="M19" s="1"/>
  <c r="L19"/>
  <c r="K19"/>
  <c r="L26" i="3"/>
  <c r="M26" s="1"/>
  <c r="O26" s="1"/>
  <c r="K26"/>
  <c r="K25"/>
  <c r="L24"/>
  <c r="M24" s="1"/>
  <c r="K24"/>
  <c r="K23"/>
  <c r="L22"/>
  <c r="K22"/>
  <c r="K21"/>
  <c r="K20"/>
  <c r="L19"/>
  <c r="K19"/>
  <c r="N26" l="1"/>
  <c r="M19"/>
  <c r="O19" s="1"/>
  <c r="F28" s="1"/>
  <c r="L28" s="1"/>
  <c r="M22"/>
  <c r="F35" i="4"/>
  <c r="L35" s="1"/>
  <c r="N19"/>
  <c r="B35" s="1"/>
  <c r="N27"/>
  <c r="N19" i="3"/>
  <c r="B28" l="1"/>
</calcChain>
</file>

<file path=xl/sharedStrings.xml><?xml version="1.0" encoding="utf-8"?>
<sst xmlns="http://schemas.openxmlformats.org/spreadsheetml/2006/main" count="133" uniqueCount="80">
  <si>
    <t>République Algérienne Démocratique et Populaire</t>
  </si>
  <si>
    <t>Ministère de l'Enseignement Supérieur et de la Recherche Scientifique</t>
  </si>
  <si>
    <t>Etablissement : Université Ibn Khaldoun TIARET</t>
  </si>
  <si>
    <t>Faculté : Mathématiques et Informatique</t>
  </si>
  <si>
    <t>Département : Mathématiques</t>
  </si>
  <si>
    <t>RELEVE DE NOTES</t>
  </si>
  <si>
    <t>Semestres</t>
  </si>
  <si>
    <t>Unités d’Enseignement (U.E)</t>
  </si>
  <si>
    <t>Matière(s) constitutive(s) de l’unité d’enseignement</t>
  </si>
  <si>
    <t>Résultats obtenus</t>
  </si>
  <si>
    <t>Nature</t>
  </si>
  <si>
    <t>Code et intitulé</t>
  </si>
  <si>
    <t>Crédits Requis</t>
  </si>
  <si>
    <t>Coef.</t>
  </si>
  <si>
    <t>Intitulé(s)</t>
  </si>
  <si>
    <t>Crédis Requis</t>
  </si>
  <si>
    <t>Matières</t>
  </si>
  <si>
    <t>U. E.</t>
  </si>
  <si>
    <t>Semestre</t>
  </si>
  <si>
    <t>Note</t>
  </si>
  <si>
    <t>Crédits</t>
  </si>
  <si>
    <t>Session</t>
  </si>
  <si>
    <t>S1</t>
  </si>
  <si>
    <t>Semestre IV</t>
  </si>
  <si>
    <t>Le chef de département</t>
  </si>
  <si>
    <t>Le Doyen</t>
  </si>
  <si>
    <t xml:space="preserve">Prénom : </t>
  </si>
  <si>
    <t>Semestres I</t>
  </si>
  <si>
    <t>UEF</t>
  </si>
  <si>
    <t>Distribution</t>
  </si>
  <si>
    <t>UEM</t>
  </si>
  <si>
    <t>UET</t>
  </si>
  <si>
    <t>Anglais 1</t>
  </si>
  <si>
    <t>Semestre II</t>
  </si>
  <si>
    <t>Anglais 2</t>
  </si>
  <si>
    <t>Semestres III</t>
  </si>
  <si>
    <t>Equations différentielles 3</t>
  </si>
  <si>
    <t>Equations elliptiques</t>
  </si>
  <si>
    <t>Mesure de non compacité</t>
  </si>
  <si>
    <t>Degré topologique</t>
  </si>
  <si>
    <t>Semi groupe</t>
  </si>
  <si>
    <t>Ethique et déontologie</t>
  </si>
  <si>
    <t>TP LATEX</t>
  </si>
  <si>
    <t>Mémoire</t>
  </si>
  <si>
    <t xml:space="preserve">Décision : </t>
  </si>
  <si>
    <t>Faculté : Mathématiques et Informatiques</t>
  </si>
  <si>
    <t>AFA 1</t>
  </si>
  <si>
    <t>Complément en Topologie</t>
  </si>
  <si>
    <t>S2</t>
  </si>
  <si>
    <t>Espaces de Lebesgues</t>
  </si>
  <si>
    <t>AFA 2</t>
  </si>
  <si>
    <t>Analyse Convexe</t>
  </si>
  <si>
    <t>AFA 3</t>
  </si>
  <si>
    <t>Analyse Numérique Matricielle</t>
  </si>
  <si>
    <t xml:space="preserve"> Calcul Fractionnaire</t>
  </si>
  <si>
    <t>AFA 4</t>
  </si>
  <si>
    <t>Outils Informatiques 1</t>
  </si>
  <si>
    <t>Equations Integrables</t>
  </si>
  <si>
    <t>Espaces de Sobolev</t>
  </si>
  <si>
    <t>Systèmes Dynamiques</t>
  </si>
  <si>
    <t>Polynomes Orthogonaux</t>
  </si>
  <si>
    <t>Equation Dérivée Partielle</t>
  </si>
  <si>
    <t>Support Pédagogique</t>
  </si>
  <si>
    <r>
      <rPr>
        <b/>
        <sz val="10"/>
        <color theme="1"/>
        <rFont val="Times New Roman"/>
        <family val="1"/>
      </rPr>
      <t>Domaine :</t>
    </r>
    <r>
      <rPr>
        <sz val="10"/>
        <color theme="1"/>
        <rFont val="Times New Roman"/>
        <family val="1"/>
      </rPr>
      <t xml:space="preserve"> Mathématiques et Informatique</t>
    </r>
  </si>
  <si>
    <r>
      <rPr>
        <b/>
        <sz val="10"/>
        <color theme="1"/>
        <rFont val="Times New Roman"/>
        <family val="1"/>
      </rPr>
      <t>Filière :</t>
    </r>
    <r>
      <rPr>
        <sz val="10"/>
        <color theme="1"/>
        <rFont val="Times New Roman"/>
        <family val="1"/>
      </rPr>
      <t xml:space="preserve"> Mathématiques </t>
    </r>
  </si>
  <si>
    <r>
      <rPr>
        <b/>
        <sz val="10"/>
        <color theme="1"/>
        <rFont val="Times New Roman"/>
        <family val="1"/>
      </rPr>
      <t>Spécialité :</t>
    </r>
    <r>
      <rPr>
        <sz val="10"/>
        <color theme="1"/>
        <rFont val="Times New Roman"/>
        <family val="1"/>
      </rPr>
      <t xml:space="preserve"> Analyse fonctionnelle et Applications</t>
    </r>
  </si>
  <si>
    <r>
      <rPr>
        <b/>
        <sz val="10"/>
        <color theme="1"/>
        <rFont val="Times New Roman"/>
        <family val="1"/>
      </rPr>
      <t>Diplôme préparé :</t>
    </r>
    <r>
      <rPr>
        <sz val="10"/>
        <color theme="1"/>
        <rFont val="Times New Roman"/>
        <family val="1"/>
      </rPr>
      <t xml:space="preserve"> Master Académique</t>
    </r>
  </si>
  <si>
    <r>
      <t xml:space="preserve">Niveau : </t>
    </r>
    <r>
      <rPr>
        <sz val="10"/>
        <color theme="1"/>
        <rFont val="Times New Roman"/>
        <family val="1"/>
      </rPr>
      <t>Master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2 ère année</t>
    </r>
  </si>
  <si>
    <t>AFA 12</t>
  </si>
  <si>
    <t>AFA 13</t>
  </si>
  <si>
    <t>AFA 14</t>
  </si>
  <si>
    <t>AFA 15</t>
  </si>
  <si>
    <r>
      <rPr>
        <b/>
        <sz val="10"/>
        <color theme="1"/>
        <rFont val="Times New Roman"/>
        <family val="1"/>
      </rPr>
      <t>Année universitaire :</t>
    </r>
    <r>
      <rPr>
        <sz val="10"/>
        <color theme="1"/>
        <rFont val="Times New Roman"/>
        <family val="1"/>
      </rPr>
      <t xml:space="preserve"> </t>
    </r>
  </si>
  <si>
    <r>
      <rPr>
        <b/>
        <sz val="10"/>
        <color theme="1"/>
        <rFont val="Times New Roman"/>
        <family val="1"/>
      </rPr>
      <t>Nom :</t>
    </r>
    <r>
      <rPr>
        <sz val="10"/>
        <color theme="1"/>
        <rFont val="Times New Roman"/>
        <family val="1"/>
      </rPr>
      <t xml:space="preserve"> </t>
    </r>
  </si>
  <si>
    <r>
      <rPr>
        <b/>
        <sz val="10"/>
        <color theme="1"/>
        <rFont val="Times New Roman"/>
        <family val="1"/>
      </rPr>
      <t>Date et lieu de naissance :</t>
    </r>
    <r>
      <rPr>
        <sz val="10"/>
        <color theme="1"/>
        <rFont val="Times New Roman"/>
        <family val="1"/>
      </rPr>
      <t xml:space="preserve"> </t>
    </r>
  </si>
  <si>
    <r>
      <rPr>
        <b/>
        <sz val="10"/>
        <color theme="1"/>
        <rFont val="Times New Roman"/>
        <family val="1"/>
      </rPr>
      <t>N° d'inscription :</t>
    </r>
    <r>
      <rPr>
        <sz val="10"/>
        <color theme="1"/>
        <rFont val="Times New Roman"/>
        <family val="1"/>
      </rPr>
      <t xml:space="preserve"> </t>
    </r>
  </si>
  <si>
    <r>
      <t xml:space="preserve">Niveau : </t>
    </r>
    <r>
      <rPr>
        <sz val="10"/>
        <color theme="1"/>
        <rFont val="Times New Roman"/>
        <family val="1"/>
      </rPr>
      <t>Master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1 ère année</t>
    </r>
  </si>
  <si>
    <t>AFA 5</t>
  </si>
  <si>
    <t>AFA 6</t>
  </si>
  <si>
    <t>AFA 7</t>
  </si>
</sst>
</file>

<file path=xl/styles.xml><?xml version="1.0" encoding="utf-8"?>
<styleSheet xmlns="http://schemas.openxmlformats.org/spreadsheetml/2006/main">
  <numFmts count="4">
    <numFmt numFmtId="164" formatCode="&quot;Moyenne annuelle : &quot;##.##&quot;/20&quot;"/>
    <numFmt numFmtId="165" formatCode="&quot;Total des crédits cumulés pour l'année (S3+S4) : &quot;##"/>
    <numFmt numFmtId="166" formatCode="&quot;Total des crédits cumulés dans le cursus : &quot;##"/>
    <numFmt numFmtId="167" formatCode="&quot;Total des crédits cumulés pour l'année (S1+S2) : &quot;##"/>
  </numFmts>
  <fonts count="8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1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67" fontId="1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</xdr:row>
      <xdr:rowOff>0</xdr:rowOff>
    </xdr:from>
    <xdr:to>
      <xdr:col>15</xdr:col>
      <xdr:colOff>104775</xdr:colOff>
      <xdr:row>5</xdr:row>
      <xdr:rowOff>123825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xmlns="" id="{0869DB21-45E2-45DD-B4D0-EBD4978BFE37}"/>
            </a:ext>
          </a:extLst>
        </xdr:cNvPr>
        <xdr:cNvGrpSpPr/>
      </xdr:nvGrpSpPr>
      <xdr:grpSpPr>
        <a:xfrm>
          <a:off x="523875" y="304800"/>
          <a:ext cx="7410450" cy="581025"/>
          <a:chOff x="523875" y="304800"/>
          <a:chExt cx="9229725" cy="581025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xmlns="" id="{F3E14AEE-3C14-4FB7-920E-60198CC6A7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8820150" y="304800"/>
            <a:ext cx="933450" cy="581025"/>
          </a:xfrm>
          <a:prstGeom prst="rect">
            <a:avLst/>
          </a:prstGeom>
          <a:noFill/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xmlns="" id="{A802B3BC-05E0-4635-B925-80F6FD39243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23875" y="304800"/>
            <a:ext cx="933450" cy="581025"/>
          </a:xfrm>
          <a:prstGeom prst="rect">
            <a:avLst/>
          </a:prstGeom>
          <a:noFill/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</xdr:row>
      <xdr:rowOff>0</xdr:rowOff>
    </xdr:from>
    <xdr:to>
      <xdr:col>15</xdr:col>
      <xdr:colOff>104775</xdr:colOff>
      <xdr:row>5</xdr:row>
      <xdr:rowOff>123825</xdr:rowOff>
    </xdr:to>
    <xdr:grpSp>
      <xdr:nvGrpSpPr>
        <xdr:cNvPr id="2" name="Groupe 1">
          <a:extLst>
            <a:ext uri="{FF2B5EF4-FFF2-40B4-BE49-F238E27FC236}">
              <a16:creationId xmlns="" xmlns:a16="http://schemas.microsoft.com/office/drawing/2014/main" id="{3E154C9A-3241-4003-9768-E09604012683}"/>
            </a:ext>
          </a:extLst>
        </xdr:cNvPr>
        <xdr:cNvGrpSpPr/>
      </xdr:nvGrpSpPr>
      <xdr:grpSpPr>
        <a:xfrm>
          <a:off x="523875" y="304800"/>
          <a:ext cx="7562850" cy="581025"/>
          <a:chOff x="523875" y="304800"/>
          <a:chExt cx="9229725" cy="581025"/>
        </a:xfrm>
      </xdr:grpSpPr>
      <xdr:pic>
        <xdr:nvPicPr>
          <xdr:cNvPr id="3" name="Image 2">
            <a:extLst>
              <a:ext uri="{FF2B5EF4-FFF2-40B4-BE49-F238E27FC236}">
                <a16:creationId xmlns="" xmlns:a16="http://schemas.microsoft.com/office/drawing/2014/main" id="{A81F6862-6C2A-481A-981A-98DB461424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8820150" y="304800"/>
            <a:ext cx="933450" cy="581025"/>
          </a:xfrm>
          <a:prstGeom prst="rect">
            <a:avLst/>
          </a:prstGeom>
          <a:noFill/>
        </xdr:spPr>
      </xdr:pic>
      <xdr:pic>
        <xdr:nvPicPr>
          <xdr:cNvPr id="4" name="Image 3">
            <a:extLst>
              <a:ext uri="{FF2B5EF4-FFF2-40B4-BE49-F238E27FC236}">
                <a16:creationId xmlns="" xmlns:a16="http://schemas.microsoft.com/office/drawing/2014/main" id="{F4AE6CC8-02F3-4EFB-BEFC-AEAD6034E8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523875" y="304800"/>
            <a:ext cx="933450" cy="581025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7"/>
  <sheetViews>
    <sheetView tabSelected="1" workbookViewId="0">
      <selection activeCell="C19" sqref="C19:C33"/>
    </sheetView>
  </sheetViews>
  <sheetFormatPr baseColWidth="10" defaultRowHeight="12"/>
  <cols>
    <col min="1" max="1" width="3.28515625" style="1" customWidth="1"/>
    <col min="2" max="2" width="7.85546875" style="1" customWidth="1"/>
    <col min="3" max="3" width="11" style="1" customWidth="1"/>
    <col min="4" max="5" width="7.85546875" style="1" customWidth="1"/>
    <col min="6" max="6" width="14.28515625" style="1" customWidth="1"/>
    <col min="7" max="7" width="9.140625" style="1" customWidth="1"/>
    <col min="8" max="9" width="6.85546875" style="1" customWidth="1"/>
    <col min="10" max="10" width="7.140625" style="1" customWidth="1"/>
    <col min="11" max="11" width="6.42578125" style="1" customWidth="1"/>
    <col min="12" max="12" width="7.28515625" style="1" customWidth="1"/>
    <col min="13" max="14" width="6.85546875" style="1" customWidth="1"/>
    <col min="15" max="16" width="7.85546875" style="1" customWidth="1"/>
    <col min="17" max="16384" width="11.42578125" style="1"/>
  </cols>
  <sheetData>
    <row r="1" spans="1:17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7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4" spans="1:17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7">
      <c r="A5" s="13" t="s">
        <v>45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7">
      <c r="A6" s="13" t="s">
        <v>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9" spans="1:17" s="2" customFormat="1" ht="15">
      <c r="A9" s="56" t="s">
        <v>5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</row>
    <row r="11" spans="1:17" s="2" customFormat="1" ht="15">
      <c r="B11" s="60" t="s">
        <v>72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</row>
    <row r="12" spans="1:17" s="2" customFormat="1" ht="15">
      <c r="B12" s="60" t="s">
        <v>73</v>
      </c>
      <c r="C12" s="60"/>
      <c r="D12" s="61" t="s">
        <v>26</v>
      </c>
      <c r="E12" s="60"/>
      <c r="F12" s="60"/>
      <c r="G12" s="60" t="s">
        <v>74</v>
      </c>
      <c r="H12" s="60"/>
      <c r="I12" s="60"/>
      <c r="J12" s="60"/>
      <c r="K12" s="60" t="s">
        <v>75</v>
      </c>
      <c r="M12" s="60"/>
      <c r="N12" s="60"/>
      <c r="O12" s="60"/>
      <c r="P12" s="60"/>
      <c r="Q12" s="60"/>
    </row>
    <row r="13" spans="1:17" s="2" customFormat="1" ht="15">
      <c r="B13" s="60" t="s">
        <v>63</v>
      </c>
      <c r="C13" s="60"/>
      <c r="D13" s="60"/>
      <c r="E13" s="60"/>
      <c r="F13" s="60"/>
      <c r="G13" s="60" t="s">
        <v>64</v>
      </c>
      <c r="H13" s="60"/>
      <c r="I13" s="60"/>
      <c r="J13" s="60"/>
      <c r="K13" s="60" t="s">
        <v>65</v>
      </c>
      <c r="M13" s="60"/>
      <c r="N13" s="60"/>
      <c r="O13" s="60"/>
      <c r="P13" s="60"/>
      <c r="Q13" s="60"/>
    </row>
    <row r="14" spans="1:17" s="2" customFormat="1" ht="15">
      <c r="B14" s="60" t="s">
        <v>66</v>
      </c>
      <c r="C14" s="60"/>
      <c r="D14" s="60"/>
      <c r="E14" s="60"/>
      <c r="F14" s="60"/>
      <c r="G14" s="61" t="s">
        <v>76</v>
      </c>
      <c r="H14" s="60"/>
      <c r="I14" s="60"/>
      <c r="J14" s="60"/>
      <c r="K14" s="60"/>
      <c r="L14" s="60"/>
      <c r="M14" s="60"/>
      <c r="N14" s="60"/>
      <c r="O14" s="60"/>
      <c r="P14" s="60"/>
      <c r="Q14" s="60"/>
    </row>
    <row r="16" spans="1:17" ht="29.25" customHeight="1">
      <c r="A16" s="35" t="s">
        <v>6</v>
      </c>
      <c r="B16" s="44" t="s">
        <v>7</v>
      </c>
      <c r="C16" s="45"/>
      <c r="D16" s="45"/>
      <c r="E16" s="46"/>
      <c r="F16" s="47" t="s">
        <v>8</v>
      </c>
      <c r="G16" s="48"/>
      <c r="H16" s="48"/>
      <c r="I16" s="49"/>
      <c r="J16" s="41" t="s">
        <v>9</v>
      </c>
      <c r="K16" s="42"/>
      <c r="L16" s="42"/>
      <c r="M16" s="42"/>
      <c r="N16" s="42"/>
      <c r="O16" s="42"/>
      <c r="P16" s="43"/>
    </row>
    <row r="17" spans="1:16">
      <c r="A17" s="36"/>
      <c r="B17" s="39" t="s">
        <v>10</v>
      </c>
      <c r="C17" s="50" t="s">
        <v>11</v>
      </c>
      <c r="D17" s="50" t="s">
        <v>12</v>
      </c>
      <c r="E17" s="39" t="s">
        <v>13</v>
      </c>
      <c r="F17" s="52" t="s">
        <v>14</v>
      </c>
      <c r="G17" s="53"/>
      <c r="H17" s="50" t="s">
        <v>15</v>
      </c>
      <c r="I17" s="39" t="s">
        <v>13</v>
      </c>
      <c r="J17" s="41" t="s">
        <v>16</v>
      </c>
      <c r="K17" s="42"/>
      <c r="L17" s="41" t="s">
        <v>17</v>
      </c>
      <c r="M17" s="42"/>
      <c r="N17" s="41" t="s">
        <v>18</v>
      </c>
      <c r="O17" s="42"/>
      <c r="P17" s="43"/>
    </row>
    <row r="18" spans="1:16" ht="22.5" customHeight="1">
      <c r="A18" s="37"/>
      <c r="B18" s="40"/>
      <c r="C18" s="51"/>
      <c r="D18" s="51"/>
      <c r="E18" s="40"/>
      <c r="F18" s="54"/>
      <c r="G18" s="55"/>
      <c r="H18" s="51"/>
      <c r="I18" s="40"/>
      <c r="J18" s="4" t="s">
        <v>19</v>
      </c>
      <c r="K18" s="4" t="s">
        <v>20</v>
      </c>
      <c r="L18" s="4" t="s">
        <v>19</v>
      </c>
      <c r="M18" s="4" t="s">
        <v>20</v>
      </c>
      <c r="N18" s="4" t="s">
        <v>19</v>
      </c>
      <c r="O18" s="4" t="s">
        <v>20</v>
      </c>
      <c r="P18" s="4" t="s">
        <v>21</v>
      </c>
    </row>
    <row r="19" spans="1:16">
      <c r="A19" s="35" t="s">
        <v>27</v>
      </c>
      <c r="B19" s="23" t="s">
        <v>28</v>
      </c>
      <c r="C19" s="24" t="s">
        <v>46</v>
      </c>
      <c r="D19" s="16">
        <v>10</v>
      </c>
      <c r="E19" s="16">
        <v>5</v>
      </c>
      <c r="F19" s="18" t="s">
        <v>47</v>
      </c>
      <c r="G19" s="19"/>
      <c r="H19" s="5">
        <v>6</v>
      </c>
      <c r="I19" s="5">
        <v>3</v>
      </c>
      <c r="J19" s="6"/>
      <c r="K19" s="5">
        <f t="shared" ref="K19:K33" si="0">IF(J19&gt;=10,H19,0)</f>
        <v>0</v>
      </c>
      <c r="L19" s="14">
        <f>ROUND((I19*J19+I20*J20)/SUM(I19:I20),2)</f>
        <v>0</v>
      </c>
      <c r="M19" s="16">
        <f>IF(L19&gt;=10,SUM(H19:H20),SUM(K19:K20))</f>
        <v>0</v>
      </c>
      <c r="N19" s="16">
        <f>ROUND((L19*E19+L21*E21+L23*E23+L25*E25)/SUM(E19:E26),2)</f>
        <v>0</v>
      </c>
      <c r="O19" s="16">
        <f>M19+M21+M23+M25</f>
        <v>0</v>
      </c>
      <c r="P19" s="16" t="s">
        <v>48</v>
      </c>
    </row>
    <row r="20" spans="1:16">
      <c r="A20" s="36"/>
      <c r="B20" s="23"/>
      <c r="C20" s="25"/>
      <c r="D20" s="17"/>
      <c r="E20" s="17"/>
      <c r="F20" s="18" t="s">
        <v>49</v>
      </c>
      <c r="G20" s="19"/>
      <c r="H20" s="5">
        <v>4</v>
      </c>
      <c r="I20" s="5">
        <v>2</v>
      </c>
      <c r="J20" s="6"/>
      <c r="K20" s="5">
        <f t="shared" si="0"/>
        <v>0</v>
      </c>
      <c r="L20" s="15"/>
      <c r="M20" s="17"/>
      <c r="N20" s="32"/>
      <c r="O20" s="32"/>
      <c r="P20" s="32"/>
    </row>
    <row r="21" spans="1:16">
      <c r="A21" s="36"/>
      <c r="B21" s="23" t="s">
        <v>28</v>
      </c>
      <c r="C21" s="24" t="s">
        <v>50</v>
      </c>
      <c r="D21" s="16">
        <v>4</v>
      </c>
      <c r="E21" s="16">
        <v>4</v>
      </c>
      <c r="F21" s="18" t="s">
        <v>51</v>
      </c>
      <c r="G21" s="19"/>
      <c r="H21" s="5">
        <v>0</v>
      </c>
      <c r="I21" s="5">
        <v>1</v>
      </c>
      <c r="J21" s="6"/>
      <c r="K21" s="5">
        <f t="shared" si="0"/>
        <v>0</v>
      </c>
      <c r="L21" s="14">
        <f t="shared" ref="L21" si="1">ROUND((I21*J21+I22*J22)/SUM(I21:I22),2)</f>
        <v>0</v>
      </c>
      <c r="M21" s="16">
        <f>IF(L21&gt;=10,SUM(H21:H22),SUM(K21:K22))</f>
        <v>0</v>
      </c>
      <c r="N21" s="32"/>
      <c r="O21" s="32"/>
      <c r="P21" s="32"/>
    </row>
    <row r="22" spans="1:16">
      <c r="A22" s="36"/>
      <c r="B22" s="23"/>
      <c r="C22" s="25"/>
      <c r="D22" s="17"/>
      <c r="E22" s="17"/>
      <c r="F22" s="18" t="s">
        <v>29</v>
      </c>
      <c r="G22" s="19"/>
      <c r="H22" s="5">
        <v>4</v>
      </c>
      <c r="I22" s="5">
        <v>1</v>
      </c>
      <c r="J22" s="6"/>
      <c r="K22" s="5">
        <f t="shared" si="0"/>
        <v>0</v>
      </c>
      <c r="L22" s="15"/>
      <c r="M22" s="17"/>
      <c r="N22" s="32"/>
      <c r="O22" s="32"/>
      <c r="P22" s="32"/>
    </row>
    <row r="23" spans="1:16">
      <c r="A23" s="36"/>
      <c r="B23" s="23" t="s">
        <v>30</v>
      </c>
      <c r="C23" s="24" t="s">
        <v>52</v>
      </c>
      <c r="D23" s="16">
        <v>9</v>
      </c>
      <c r="E23" s="16">
        <v>4</v>
      </c>
      <c r="F23" s="18" t="s">
        <v>53</v>
      </c>
      <c r="G23" s="19"/>
      <c r="H23" s="5">
        <v>5</v>
      </c>
      <c r="I23" s="5">
        <v>1</v>
      </c>
      <c r="J23" s="6"/>
      <c r="K23" s="5">
        <f t="shared" si="0"/>
        <v>0</v>
      </c>
      <c r="L23" s="14">
        <f t="shared" ref="L23" si="2">ROUND((I23*J23+I24*J24)/SUM(I23:I24),2)</f>
        <v>0</v>
      </c>
      <c r="M23" s="16">
        <f>IF(L23&gt;=10,SUM(H23:H24),SUM(K23:K24))</f>
        <v>0</v>
      </c>
      <c r="N23" s="32"/>
      <c r="O23" s="32"/>
      <c r="P23" s="32"/>
    </row>
    <row r="24" spans="1:16">
      <c r="A24" s="36"/>
      <c r="B24" s="23"/>
      <c r="C24" s="25"/>
      <c r="D24" s="17"/>
      <c r="E24" s="17"/>
      <c r="F24" s="18" t="s">
        <v>54</v>
      </c>
      <c r="G24" s="19"/>
      <c r="H24" s="5">
        <v>4</v>
      </c>
      <c r="I24" s="5">
        <v>1</v>
      </c>
      <c r="J24" s="6"/>
      <c r="K24" s="5">
        <f t="shared" si="0"/>
        <v>0</v>
      </c>
      <c r="L24" s="15"/>
      <c r="M24" s="17"/>
      <c r="N24" s="32"/>
      <c r="O24" s="32"/>
      <c r="P24" s="32"/>
    </row>
    <row r="25" spans="1:16">
      <c r="A25" s="36"/>
      <c r="B25" s="23" t="s">
        <v>31</v>
      </c>
      <c r="C25" s="24" t="s">
        <v>55</v>
      </c>
      <c r="D25" s="16">
        <v>1</v>
      </c>
      <c r="E25" s="16">
        <v>1</v>
      </c>
      <c r="F25" s="18" t="s">
        <v>32</v>
      </c>
      <c r="G25" s="19"/>
      <c r="H25" s="5">
        <v>1</v>
      </c>
      <c r="I25" s="5">
        <v>1</v>
      </c>
      <c r="J25" s="6"/>
      <c r="K25" s="5">
        <f t="shared" si="0"/>
        <v>0</v>
      </c>
      <c r="L25" s="14">
        <f t="shared" ref="L25" si="3">ROUND((I25*J25+I26*J26)/SUM(I25:I26),2)</f>
        <v>0</v>
      </c>
      <c r="M25" s="16">
        <f>IF(L25&gt;=10,SUM(H25:H26),SUM(K25:K26))</f>
        <v>0</v>
      </c>
      <c r="N25" s="32"/>
      <c r="O25" s="32"/>
      <c r="P25" s="32"/>
    </row>
    <row r="26" spans="1:16">
      <c r="A26" s="37"/>
      <c r="B26" s="23"/>
      <c r="C26" s="25"/>
      <c r="D26" s="17"/>
      <c r="E26" s="17"/>
      <c r="F26" s="18" t="s">
        <v>56</v>
      </c>
      <c r="G26" s="19"/>
      <c r="H26" s="5">
        <v>0</v>
      </c>
      <c r="I26" s="5">
        <v>1</v>
      </c>
      <c r="J26" s="6"/>
      <c r="K26" s="5">
        <f t="shared" si="0"/>
        <v>0</v>
      </c>
      <c r="L26" s="15"/>
      <c r="M26" s="17"/>
      <c r="N26" s="17"/>
      <c r="O26" s="17"/>
      <c r="P26" s="17"/>
    </row>
    <row r="27" spans="1:16">
      <c r="A27" s="35" t="s">
        <v>33</v>
      </c>
      <c r="B27" s="23" t="s">
        <v>28</v>
      </c>
      <c r="C27" s="24" t="s">
        <v>77</v>
      </c>
      <c r="D27" s="16">
        <v>18</v>
      </c>
      <c r="E27" s="16">
        <v>9</v>
      </c>
      <c r="F27" s="33" t="s">
        <v>57</v>
      </c>
      <c r="G27" s="34"/>
      <c r="H27" s="11">
        <v>0</v>
      </c>
      <c r="I27" s="11">
        <v>1</v>
      </c>
      <c r="J27" s="12"/>
      <c r="K27" s="11">
        <f t="shared" si="0"/>
        <v>0</v>
      </c>
      <c r="L27" s="26">
        <f t="shared" ref="L27" si="4">ROUND((J27*I27+J28*I28+J29*I29)/SUM(I27:I29),2)</f>
        <v>0</v>
      </c>
      <c r="M27" s="29">
        <f>IF(L27&gt;=10,SUM(H27:H29),SUM(K27:K29))</f>
        <v>0</v>
      </c>
      <c r="N27" s="16">
        <f>ROUND((L27*E27+L30*E30+L32*E32)/SUM(E27:E33),2)</f>
        <v>0</v>
      </c>
      <c r="O27" s="16">
        <f>M27+M30+M32</f>
        <v>0</v>
      </c>
      <c r="P27" s="16" t="s">
        <v>48</v>
      </c>
    </row>
    <row r="28" spans="1:16">
      <c r="A28" s="36"/>
      <c r="B28" s="23"/>
      <c r="C28" s="38"/>
      <c r="D28" s="32"/>
      <c r="E28" s="32"/>
      <c r="F28" s="33" t="s">
        <v>58</v>
      </c>
      <c r="G28" s="34"/>
      <c r="H28" s="11">
        <v>6</v>
      </c>
      <c r="I28" s="11">
        <v>1</v>
      </c>
      <c r="J28" s="12"/>
      <c r="K28" s="11">
        <f t="shared" si="0"/>
        <v>0</v>
      </c>
      <c r="L28" s="27"/>
      <c r="M28" s="30"/>
      <c r="N28" s="32"/>
      <c r="O28" s="32"/>
      <c r="P28" s="32"/>
    </row>
    <row r="29" spans="1:16">
      <c r="A29" s="36"/>
      <c r="B29" s="23"/>
      <c r="C29" s="25"/>
      <c r="D29" s="17"/>
      <c r="E29" s="17"/>
      <c r="F29" s="33" t="s">
        <v>59</v>
      </c>
      <c r="G29" s="34"/>
      <c r="H29" s="11">
        <v>6</v>
      </c>
      <c r="I29" s="11">
        <v>1</v>
      </c>
      <c r="J29" s="12"/>
      <c r="K29" s="11">
        <f t="shared" si="0"/>
        <v>0</v>
      </c>
      <c r="L29" s="28"/>
      <c r="M29" s="31"/>
      <c r="N29" s="32"/>
      <c r="O29" s="32"/>
      <c r="P29" s="32"/>
    </row>
    <row r="30" spans="1:16" ht="12" customHeight="1">
      <c r="A30" s="36"/>
      <c r="B30" s="23" t="s">
        <v>30</v>
      </c>
      <c r="C30" s="24" t="s">
        <v>78</v>
      </c>
      <c r="D30" s="16">
        <v>4</v>
      </c>
      <c r="E30" s="16">
        <v>5</v>
      </c>
      <c r="F30" s="18" t="s">
        <v>60</v>
      </c>
      <c r="G30" s="19"/>
      <c r="H30" s="5">
        <v>4</v>
      </c>
      <c r="I30" s="5">
        <v>2</v>
      </c>
      <c r="J30" s="6"/>
      <c r="K30" s="5">
        <f t="shared" si="0"/>
        <v>0</v>
      </c>
      <c r="L30" s="14">
        <f t="shared" ref="L30" si="5">ROUND((I30*J30+I31*J31)/SUM(I30:I31),2)</f>
        <v>0</v>
      </c>
      <c r="M30" s="16">
        <f>IF(L30&gt;=10,SUM(H30:H31),SUM(K30:K31))</f>
        <v>0</v>
      </c>
      <c r="N30" s="32"/>
      <c r="O30" s="32"/>
      <c r="P30" s="32"/>
    </row>
    <row r="31" spans="1:16" ht="12" customHeight="1">
      <c r="A31" s="36"/>
      <c r="B31" s="23"/>
      <c r="C31" s="25"/>
      <c r="D31" s="17"/>
      <c r="E31" s="17"/>
      <c r="F31" s="18" t="s">
        <v>61</v>
      </c>
      <c r="G31" s="19"/>
      <c r="H31" s="5">
        <v>0</v>
      </c>
      <c r="I31" s="5">
        <v>3</v>
      </c>
      <c r="J31" s="6"/>
      <c r="K31" s="5">
        <f t="shared" si="0"/>
        <v>0</v>
      </c>
      <c r="L31" s="15"/>
      <c r="M31" s="17"/>
      <c r="N31" s="32"/>
      <c r="O31" s="32"/>
      <c r="P31" s="32"/>
    </row>
    <row r="32" spans="1:16" ht="12" customHeight="1">
      <c r="A32" s="36"/>
      <c r="B32" s="23" t="s">
        <v>31</v>
      </c>
      <c r="C32" s="24" t="s">
        <v>79</v>
      </c>
      <c r="D32" s="16">
        <v>3</v>
      </c>
      <c r="E32" s="16">
        <v>3</v>
      </c>
      <c r="F32" s="18" t="s">
        <v>34</v>
      </c>
      <c r="G32" s="19"/>
      <c r="H32" s="5">
        <v>2</v>
      </c>
      <c r="I32" s="5">
        <v>2</v>
      </c>
      <c r="J32" s="6"/>
      <c r="K32" s="5">
        <f t="shared" si="0"/>
        <v>0</v>
      </c>
      <c r="L32" s="14">
        <f t="shared" ref="L32" si="6">ROUND((I32*J32+I33*J33)/SUM(I32:I33),2)</f>
        <v>0</v>
      </c>
      <c r="M32" s="16">
        <f>IF(L32&gt;=10,SUM(H32:H33),SUM(K32:K33))</f>
        <v>0</v>
      </c>
      <c r="N32" s="32"/>
      <c r="O32" s="32"/>
      <c r="P32" s="32"/>
    </row>
    <row r="33" spans="1:16" ht="12" customHeight="1">
      <c r="A33" s="37"/>
      <c r="B33" s="23"/>
      <c r="C33" s="25"/>
      <c r="D33" s="17"/>
      <c r="E33" s="17"/>
      <c r="F33" s="18" t="s">
        <v>62</v>
      </c>
      <c r="G33" s="19"/>
      <c r="H33" s="5">
        <v>1</v>
      </c>
      <c r="I33" s="5">
        <v>1</v>
      </c>
      <c r="J33" s="6"/>
      <c r="K33" s="5">
        <f t="shared" si="0"/>
        <v>0</v>
      </c>
      <c r="L33" s="15"/>
      <c r="M33" s="17"/>
      <c r="N33" s="17"/>
      <c r="O33" s="17"/>
      <c r="P33" s="17"/>
    </row>
    <row r="35" spans="1:16">
      <c r="B35" s="20">
        <f>(N19+N27)/2</f>
        <v>0</v>
      </c>
      <c r="C35" s="20"/>
      <c r="D35" s="20"/>
      <c r="E35" s="7"/>
      <c r="F35" s="21">
        <f>O19+O27</f>
        <v>0</v>
      </c>
      <c r="G35" s="21"/>
      <c r="H35" s="21"/>
      <c r="I35" s="21"/>
      <c r="J35" s="21"/>
      <c r="L35" s="22">
        <f>F35</f>
        <v>0</v>
      </c>
      <c r="M35" s="22"/>
      <c r="N35" s="22"/>
      <c r="O35" s="22"/>
      <c r="P35" s="22"/>
    </row>
    <row r="36" spans="1:16">
      <c r="B36" s="8" t="s">
        <v>44</v>
      </c>
    </row>
    <row r="37" spans="1:16">
      <c r="E37" s="13" t="s">
        <v>24</v>
      </c>
      <c r="F37" s="13"/>
      <c r="G37" s="13"/>
      <c r="H37" s="13"/>
      <c r="J37" s="13" t="s">
        <v>25</v>
      </c>
      <c r="K37" s="13"/>
      <c r="L37" s="13"/>
      <c r="M37" s="13"/>
    </row>
  </sheetData>
  <mergeCells count="90">
    <mergeCell ref="D17:D18"/>
    <mergeCell ref="E17:E18"/>
    <mergeCell ref="F17:G18"/>
    <mergeCell ref="H17:H18"/>
    <mergeCell ref="A1:P1"/>
    <mergeCell ref="A2:P2"/>
    <mergeCell ref="A4:P4"/>
    <mergeCell ref="A5:P5"/>
    <mergeCell ref="A6:P6"/>
    <mergeCell ref="A9:P9"/>
    <mergeCell ref="I17:I18"/>
    <mergeCell ref="J17:K17"/>
    <mergeCell ref="L17:M17"/>
    <mergeCell ref="N17:P17"/>
    <mergeCell ref="A19:A26"/>
    <mergeCell ref="B19:B20"/>
    <mergeCell ref="C19:C20"/>
    <mergeCell ref="D19:D20"/>
    <mergeCell ref="E19:E20"/>
    <mergeCell ref="F19:G19"/>
    <mergeCell ref="A16:A18"/>
    <mergeCell ref="B16:E16"/>
    <mergeCell ref="F16:I16"/>
    <mergeCell ref="J16:P16"/>
    <mergeCell ref="B17:B18"/>
    <mergeCell ref="C17:C18"/>
    <mergeCell ref="O19:O26"/>
    <mergeCell ref="P19:P26"/>
    <mergeCell ref="F20:G20"/>
    <mergeCell ref="M21:M22"/>
    <mergeCell ref="M23:M24"/>
    <mergeCell ref="M25:M26"/>
    <mergeCell ref="L21:L22"/>
    <mergeCell ref="F22:G22"/>
    <mergeCell ref="L19:L20"/>
    <mergeCell ref="M19:M20"/>
    <mergeCell ref="N19:N26"/>
    <mergeCell ref="B21:B22"/>
    <mergeCell ref="C21:C22"/>
    <mergeCell ref="D21:D22"/>
    <mergeCell ref="E21:E22"/>
    <mergeCell ref="F21:G21"/>
    <mergeCell ref="L25:L26"/>
    <mergeCell ref="F26:G26"/>
    <mergeCell ref="B23:B24"/>
    <mergeCell ref="C23:C24"/>
    <mergeCell ref="D23:D24"/>
    <mergeCell ref="E23:E24"/>
    <mergeCell ref="F23:G23"/>
    <mergeCell ref="L23:L24"/>
    <mergeCell ref="F24:G24"/>
    <mergeCell ref="B25:B26"/>
    <mergeCell ref="C25:C26"/>
    <mergeCell ref="D25:D26"/>
    <mergeCell ref="E25:E26"/>
    <mergeCell ref="F25:G25"/>
    <mergeCell ref="F27:G27"/>
    <mergeCell ref="B30:B31"/>
    <mergeCell ref="C30:C31"/>
    <mergeCell ref="D30:D31"/>
    <mergeCell ref="E30:E31"/>
    <mergeCell ref="A27:A33"/>
    <mergeCell ref="B27:B29"/>
    <mergeCell ref="C27:C29"/>
    <mergeCell ref="D27:D29"/>
    <mergeCell ref="E27:E29"/>
    <mergeCell ref="F28:G28"/>
    <mergeCell ref="F29:G29"/>
    <mergeCell ref="F30:G30"/>
    <mergeCell ref="L30:L31"/>
    <mergeCell ref="M30:M31"/>
    <mergeCell ref="L27:L29"/>
    <mergeCell ref="M27:M29"/>
    <mergeCell ref="N27:N33"/>
    <mergeCell ref="O27:O33"/>
    <mergeCell ref="P27:P33"/>
    <mergeCell ref="B35:D35"/>
    <mergeCell ref="F35:J35"/>
    <mergeCell ref="L35:P35"/>
    <mergeCell ref="F31:G31"/>
    <mergeCell ref="B32:B33"/>
    <mergeCell ref="C32:C33"/>
    <mergeCell ref="D32:D33"/>
    <mergeCell ref="E32:E33"/>
    <mergeCell ref="F32:G32"/>
    <mergeCell ref="E37:H37"/>
    <mergeCell ref="J37:M37"/>
    <mergeCell ref="L32:L33"/>
    <mergeCell ref="M32:M33"/>
    <mergeCell ref="F33:G33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0"/>
  <sheetViews>
    <sheetView workbookViewId="0">
      <selection activeCell="K13" sqref="K13"/>
    </sheetView>
  </sheetViews>
  <sheetFormatPr baseColWidth="10" defaultRowHeight="12"/>
  <cols>
    <col min="1" max="1" width="3.28515625" style="1" customWidth="1"/>
    <col min="2" max="2" width="7.28515625" style="1" customWidth="1"/>
    <col min="3" max="3" width="11.7109375" style="1" customWidth="1"/>
    <col min="4" max="4" width="7.85546875" style="1" customWidth="1"/>
    <col min="5" max="5" width="6.5703125" style="1" customWidth="1"/>
    <col min="6" max="6" width="14.28515625" style="1" customWidth="1"/>
    <col min="7" max="7" width="6.5703125" style="1" customWidth="1"/>
    <col min="8" max="9" width="7.85546875" style="1" customWidth="1"/>
    <col min="10" max="10" width="7.140625" style="1" customWidth="1"/>
    <col min="11" max="15" width="7.85546875" style="1" customWidth="1"/>
    <col min="16" max="16" width="6.28515625" style="1" customWidth="1"/>
    <col min="17" max="16384" width="11.42578125" style="1"/>
  </cols>
  <sheetData>
    <row r="1" spans="1:16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4" spans="1:16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>
      <c r="A5" s="13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>
      <c r="A6" s="13" t="s">
        <v>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9" spans="1:16" s="2" customFormat="1" ht="15">
      <c r="A9" s="56" t="s">
        <v>5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</row>
    <row r="11" spans="1:16" s="2" customFormat="1" ht="15">
      <c r="B11" s="60" t="s">
        <v>72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  <row r="12" spans="1:16" s="2" customFormat="1" ht="15">
      <c r="B12" s="60" t="s">
        <v>73</v>
      </c>
      <c r="D12" s="61" t="s">
        <v>26</v>
      </c>
      <c r="E12" s="60"/>
      <c r="F12" s="60" t="s">
        <v>74</v>
      </c>
      <c r="H12" s="60"/>
      <c r="I12" s="60"/>
      <c r="K12" s="60" t="s">
        <v>75</v>
      </c>
      <c r="N12" s="60"/>
      <c r="O12" s="60"/>
    </row>
    <row r="13" spans="1:16" s="2" customFormat="1" ht="15">
      <c r="B13" s="60" t="s">
        <v>63</v>
      </c>
      <c r="C13" s="60"/>
      <c r="F13" s="60"/>
      <c r="G13" s="60" t="s">
        <v>64</v>
      </c>
      <c r="I13" s="60"/>
      <c r="J13" s="60"/>
      <c r="K13" s="60" t="s">
        <v>65</v>
      </c>
      <c r="L13" s="60"/>
      <c r="M13" s="60"/>
      <c r="N13" s="60"/>
      <c r="O13" s="60"/>
    </row>
    <row r="14" spans="1:16" s="2" customFormat="1" ht="15">
      <c r="B14" s="60" t="s">
        <v>66</v>
      </c>
      <c r="C14" s="60"/>
      <c r="D14" s="60"/>
      <c r="E14" s="60"/>
      <c r="G14" s="61" t="s">
        <v>67</v>
      </c>
      <c r="H14" s="60"/>
      <c r="I14" s="60"/>
      <c r="J14" s="60"/>
      <c r="K14" s="60"/>
      <c r="L14" s="60"/>
      <c r="M14" s="60"/>
      <c r="N14" s="60"/>
      <c r="O14" s="60"/>
    </row>
    <row r="16" spans="1:16" ht="29.25" customHeight="1">
      <c r="A16" s="35" t="s">
        <v>6</v>
      </c>
      <c r="B16" s="44" t="s">
        <v>7</v>
      </c>
      <c r="C16" s="45"/>
      <c r="D16" s="45"/>
      <c r="E16" s="46"/>
      <c r="F16" s="47" t="s">
        <v>8</v>
      </c>
      <c r="G16" s="48"/>
      <c r="H16" s="48"/>
      <c r="I16" s="49"/>
      <c r="J16" s="41" t="s">
        <v>9</v>
      </c>
      <c r="K16" s="42"/>
      <c r="L16" s="42"/>
      <c r="M16" s="42"/>
      <c r="N16" s="42"/>
      <c r="O16" s="42"/>
      <c r="P16" s="43"/>
    </row>
    <row r="17" spans="1:16">
      <c r="A17" s="36"/>
      <c r="B17" s="39" t="s">
        <v>10</v>
      </c>
      <c r="C17" s="50" t="s">
        <v>11</v>
      </c>
      <c r="D17" s="50" t="s">
        <v>12</v>
      </c>
      <c r="E17" s="39" t="s">
        <v>13</v>
      </c>
      <c r="F17" s="52" t="s">
        <v>14</v>
      </c>
      <c r="G17" s="53"/>
      <c r="H17" s="50" t="s">
        <v>15</v>
      </c>
      <c r="I17" s="39" t="s">
        <v>13</v>
      </c>
      <c r="J17" s="41" t="s">
        <v>16</v>
      </c>
      <c r="K17" s="42"/>
      <c r="L17" s="41" t="s">
        <v>17</v>
      </c>
      <c r="M17" s="42"/>
      <c r="N17" s="41" t="s">
        <v>18</v>
      </c>
      <c r="O17" s="42"/>
      <c r="P17" s="43"/>
    </row>
    <row r="18" spans="1:16" ht="22.5" customHeight="1">
      <c r="A18" s="37"/>
      <c r="B18" s="40"/>
      <c r="C18" s="51"/>
      <c r="D18" s="51"/>
      <c r="E18" s="40"/>
      <c r="F18" s="54"/>
      <c r="G18" s="55"/>
      <c r="H18" s="51"/>
      <c r="I18" s="40"/>
      <c r="J18" s="4" t="s">
        <v>19</v>
      </c>
      <c r="K18" s="4" t="s">
        <v>20</v>
      </c>
      <c r="L18" s="4" t="s">
        <v>19</v>
      </c>
      <c r="M18" s="4" t="s">
        <v>20</v>
      </c>
      <c r="N18" s="4" t="s">
        <v>19</v>
      </c>
      <c r="O18" s="4" t="s">
        <v>20</v>
      </c>
      <c r="P18" s="4" t="s">
        <v>21</v>
      </c>
    </row>
    <row r="19" spans="1:16">
      <c r="A19" s="35" t="s">
        <v>35</v>
      </c>
      <c r="B19" s="23" t="s">
        <v>28</v>
      </c>
      <c r="C19" s="24" t="s">
        <v>68</v>
      </c>
      <c r="D19" s="16">
        <v>18</v>
      </c>
      <c r="E19" s="16">
        <v>9</v>
      </c>
      <c r="F19" s="18" t="s">
        <v>36</v>
      </c>
      <c r="G19" s="19"/>
      <c r="H19" s="5">
        <v>6</v>
      </c>
      <c r="I19" s="5">
        <v>1</v>
      </c>
      <c r="J19" s="6"/>
      <c r="K19" s="5">
        <f t="shared" ref="K19:K26" si="0">IF(J19&gt;=10,H19,0)</f>
        <v>0</v>
      </c>
      <c r="L19" s="14">
        <f t="shared" ref="L19" si="1">ROUND((J19*I19+J20*I20+J21*I21)/SUM(I19:I21),2)</f>
        <v>0</v>
      </c>
      <c r="M19" s="16">
        <f>IF(L19&gt;=10,SUM(H19:H21),SUM(K19:K21))</f>
        <v>0</v>
      </c>
      <c r="N19" s="16">
        <f>ROUND((L19*E19+L22*E22+L24*E24)/SUM(E19:E25),2)</f>
        <v>0</v>
      </c>
      <c r="O19" s="16">
        <f>M19+M22+M24</f>
        <v>0</v>
      </c>
      <c r="P19" s="16" t="s">
        <v>22</v>
      </c>
    </row>
    <row r="20" spans="1:16">
      <c r="A20" s="36"/>
      <c r="B20" s="23"/>
      <c r="C20" s="38"/>
      <c r="D20" s="32"/>
      <c r="E20" s="32"/>
      <c r="F20" s="18" t="s">
        <v>37</v>
      </c>
      <c r="G20" s="19"/>
      <c r="H20" s="5">
        <v>6</v>
      </c>
      <c r="I20" s="5">
        <v>1</v>
      </c>
      <c r="J20" s="6"/>
      <c r="K20" s="5">
        <f t="shared" si="0"/>
        <v>0</v>
      </c>
      <c r="L20" s="57"/>
      <c r="M20" s="32"/>
      <c r="N20" s="32"/>
      <c r="O20" s="32"/>
      <c r="P20" s="32"/>
    </row>
    <row r="21" spans="1:16">
      <c r="A21" s="36"/>
      <c r="B21" s="23"/>
      <c r="C21" s="25"/>
      <c r="D21" s="17"/>
      <c r="E21" s="17"/>
      <c r="F21" s="33" t="s">
        <v>38</v>
      </c>
      <c r="G21" s="34"/>
      <c r="H21" s="5">
        <v>6</v>
      </c>
      <c r="I21" s="5">
        <v>1</v>
      </c>
      <c r="J21" s="6"/>
      <c r="K21" s="5">
        <f t="shared" si="0"/>
        <v>0</v>
      </c>
      <c r="L21" s="15"/>
      <c r="M21" s="17"/>
      <c r="N21" s="32"/>
      <c r="O21" s="32"/>
      <c r="P21" s="32"/>
    </row>
    <row r="22" spans="1:16">
      <c r="A22" s="36"/>
      <c r="B22" s="23" t="s">
        <v>30</v>
      </c>
      <c r="C22" s="24" t="s">
        <v>69</v>
      </c>
      <c r="D22" s="16">
        <v>9</v>
      </c>
      <c r="E22" s="16">
        <v>4</v>
      </c>
      <c r="F22" s="18" t="s">
        <v>39</v>
      </c>
      <c r="G22" s="19"/>
      <c r="H22" s="5">
        <v>5</v>
      </c>
      <c r="I22" s="5">
        <v>1</v>
      </c>
      <c r="J22" s="6"/>
      <c r="K22" s="5">
        <f t="shared" si="0"/>
        <v>0</v>
      </c>
      <c r="L22" s="14">
        <f>ROUND((J22*I22+J23*I23)/SUM(I22:I23),2)</f>
        <v>0</v>
      </c>
      <c r="M22" s="16">
        <f>IF(L22&gt;=10,SUM(H22:H23),SUM(K22:K23))</f>
        <v>0</v>
      </c>
      <c r="N22" s="32"/>
      <c r="O22" s="32"/>
      <c r="P22" s="32"/>
    </row>
    <row r="23" spans="1:16">
      <c r="A23" s="36"/>
      <c r="B23" s="23"/>
      <c r="C23" s="25"/>
      <c r="D23" s="17"/>
      <c r="E23" s="17"/>
      <c r="F23" s="18" t="s">
        <v>40</v>
      </c>
      <c r="G23" s="19"/>
      <c r="H23" s="5">
        <v>4</v>
      </c>
      <c r="I23" s="5">
        <v>1</v>
      </c>
      <c r="J23" s="6"/>
      <c r="K23" s="5">
        <f t="shared" si="0"/>
        <v>0</v>
      </c>
      <c r="L23" s="15"/>
      <c r="M23" s="17"/>
      <c r="N23" s="32"/>
      <c r="O23" s="32"/>
      <c r="P23" s="32"/>
    </row>
    <row r="24" spans="1:16">
      <c r="A24" s="36"/>
      <c r="B24" s="23" t="s">
        <v>31</v>
      </c>
      <c r="C24" s="24" t="s">
        <v>70</v>
      </c>
      <c r="D24" s="16">
        <v>3</v>
      </c>
      <c r="E24" s="16">
        <v>3</v>
      </c>
      <c r="F24" s="18" t="s">
        <v>41</v>
      </c>
      <c r="G24" s="19"/>
      <c r="H24" s="5">
        <v>1</v>
      </c>
      <c r="I24" s="5">
        <v>1</v>
      </c>
      <c r="J24" s="6"/>
      <c r="K24" s="5">
        <f t="shared" si="0"/>
        <v>0</v>
      </c>
      <c r="L24" s="14">
        <f>ROUND((J24*I24+J25*I25)/SUM(I24:I25),2)</f>
        <v>0</v>
      </c>
      <c r="M24" s="16">
        <f>IF(L24&gt;=10,SUM(H24:H25),SUM(K24:K25))</f>
        <v>0</v>
      </c>
      <c r="N24" s="32"/>
      <c r="O24" s="32"/>
      <c r="P24" s="32"/>
    </row>
    <row r="25" spans="1:16">
      <c r="A25" s="37"/>
      <c r="B25" s="23"/>
      <c r="C25" s="25"/>
      <c r="D25" s="17"/>
      <c r="E25" s="17"/>
      <c r="F25" s="18" t="s">
        <v>42</v>
      </c>
      <c r="G25" s="19"/>
      <c r="H25" s="5">
        <v>2</v>
      </c>
      <c r="I25" s="5">
        <v>2</v>
      </c>
      <c r="J25" s="6"/>
      <c r="K25" s="5">
        <f t="shared" si="0"/>
        <v>0</v>
      </c>
      <c r="L25" s="15"/>
      <c r="M25" s="17"/>
      <c r="N25" s="17"/>
      <c r="O25" s="17"/>
      <c r="P25" s="17"/>
    </row>
    <row r="26" spans="1:16" ht="96" customHeight="1">
      <c r="A26" s="3" t="s">
        <v>23</v>
      </c>
      <c r="B26" s="9" t="s">
        <v>30</v>
      </c>
      <c r="C26" s="10" t="s">
        <v>71</v>
      </c>
      <c r="D26" s="5">
        <v>30</v>
      </c>
      <c r="E26" s="5">
        <v>1</v>
      </c>
      <c r="F26" s="58" t="s">
        <v>43</v>
      </c>
      <c r="G26" s="58"/>
      <c r="H26" s="5">
        <v>30</v>
      </c>
      <c r="I26" s="5">
        <v>1</v>
      </c>
      <c r="J26" s="6"/>
      <c r="K26" s="5">
        <f t="shared" si="0"/>
        <v>0</v>
      </c>
      <c r="L26" s="6">
        <f>ROUND((J26*I26)/SUM(I26:I26),2)</f>
        <v>0</v>
      </c>
      <c r="M26" s="5">
        <f>IF(L26&gt;=10,SUM(H26:H26),SUM(K26:K26))</f>
        <v>0</v>
      </c>
      <c r="N26" s="5">
        <f>ROUND((L26*E26)/SUM(E26:E26),2)</f>
        <v>0</v>
      </c>
      <c r="O26" s="5">
        <f>M26</f>
        <v>0</v>
      </c>
      <c r="P26" s="5" t="s">
        <v>22</v>
      </c>
    </row>
    <row r="28" spans="1:16">
      <c r="B28" s="20">
        <f>(N19+N26)/2</f>
        <v>0</v>
      </c>
      <c r="C28" s="20"/>
      <c r="D28" s="20"/>
      <c r="E28" s="7"/>
      <c r="F28" s="59">
        <f>O19+O26</f>
        <v>0</v>
      </c>
      <c r="G28" s="59"/>
      <c r="H28" s="59"/>
      <c r="I28" s="59"/>
      <c r="J28" s="59"/>
      <c r="L28" s="22">
        <f>F28+'M1'!L35:P35</f>
        <v>0</v>
      </c>
      <c r="M28" s="22"/>
      <c r="N28" s="22"/>
      <c r="O28" s="22"/>
      <c r="P28" s="22"/>
    </row>
    <row r="29" spans="1:16">
      <c r="B29" s="8" t="s">
        <v>44</v>
      </c>
    </row>
    <row r="30" spans="1:16">
      <c r="E30" s="13" t="s">
        <v>24</v>
      </c>
      <c r="F30" s="13"/>
      <c r="G30" s="13"/>
      <c r="H30" s="13"/>
      <c r="J30" s="13" t="s">
        <v>25</v>
      </c>
      <c r="K30" s="13"/>
      <c r="L30" s="13"/>
      <c r="M30" s="13"/>
    </row>
  </sheetData>
  <mergeCells count="55">
    <mergeCell ref="F26:G26"/>
    <mergeCell ref="B28:D28"/>
    <mergeCell ref="F28:J28"/>
    <mergeCell ref="L28:P28"/>
    <mergeCell ref="E30:H30"/>
    <mergeCell ref="J30:M30"/>
    <mergeCell ref="L24:L25"/>
    <mergeCell ref="F25:G25"/>
    <mergeCell ref="D22:D23"/>
    <mergeCell ref="E22:E23"/>
    <mergeCell ref="F22:G22"/>
    <mergeCell ref="L22:L23"/>
    <mergeCell ref="D24:D25"/>
    <mergeCell ref="E24:E25"/>
    <mergeCell ref="F24:G24"/>
    <mergeCell ref="F23:G23"/>
    <mergeCell ref="L19:L21"/>
    <mergeCell ref="M19:M21"/>
    <mergeCell ref="F19:G19"/>
    <mergeCell ref="F20:G20"/>
    <mergeCell ref="F21:G21"/>
    <mergeCell ref="N19:N25"/>
    <mergeCell ref="O19:O25"/>
    <mergeCell ref="P19:P25"/>
    <mergeCell ref="M24:M25"/>
    <mergeCell ref="M22:M23"/>
    <mergeCell ref="A19:A25"/>
    <mergeCell ref="B19:B21"/>
    <mergeCell ref="C19:C21"/>
    <mergeCell ref="D19:D21"/>
    <mergeCell ref="E19:E21"/>
    <mergeCell ref="B22:B23"/>
    <mergeCell ref="C22:C23"/>
    <mergeCell ref="B24:B25"/>
    <mergeCell ref="C24:C25"/>
    <mergeCell ref="A1:P1"/>
    <mergeCell ref="A2:P2"/>
    <mergeCell ref="A4:P4"/>
    <mergeCell ref="A5:P5"/>
    <mergeCell ref="A6:P6"/>
    <mergeCell ref="A9:P9"/>
    <mergeCell ref="I17:I18"/>
    <mergeCell ref="J17:K17"/>
    <mergeCell ref="L17:M17"/>
    <mergeCell ref="N17:P17"/>
    <mergeCell ref="A16:A18"/>
    <mergeCell ref="B16:E16"/>
    <mergeCell ref="F16:I16"/>
    <mergeCell ref="J16:P16"/>
    <mergeCell ref="B17:B18"/>
    <mergeCell ref="C17:C18"/>
    <mergeCell ref="D17:D18"/>
    <mergeCell ref="E17:E18"/>
    <mergeCell ref="F17:G18"/>
    <mergeCell ref="H17:H18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M1</vt:lpstr>
      <vt:lpstr>M2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2025-05-12T13:25:41Z</dcterms:modified>
</cp:coreProperties>
</file>